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192" documentId="120_S{2AC9BD13-BADA-5192-A53E-5A8FF88502F6}" xr6:coauthVersionLast="47" xr6:coauthVersionMax="47" xr10:uidLastSave="{75D4FC7C-9B7D-4373-984A-6AE02E7BFF13}"/>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0" i="5" l="1"/>
  <c r="J10" i="5"/>
  <c r="I10" i="5"/>
  <c r="G10" i="5"/>
  <c r="B10"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9" i="5"/>
  <c r="G9" i="5"/>
  <c r="I9" i="5"/>
  <c r="J9" i="5"/>
  <c r="L9"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<sst xmlns="http://schemas.openxmlformats.org/spreadsheetml/2006/main" count="181552" uniqueCount="39154">
  <si>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</si>
  <si>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</si>
  <si>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</si>
  <si>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</si>
  <si>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</si>
  <si>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</si>
  <si>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</si>
  <si>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</si>
  <si>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</si>
  <si>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</si>
  <si>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</si>
  <si>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</si>
  <si>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</si>
  <si>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</si>
  <si>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</si>
  <si>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</si>
  <si>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</si>
  <si>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</si>
  <si>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</si>
  <si>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</si>
  <si>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</si>
  <si>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</si>
  <si>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</si>
  <si>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</si>
  <si>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</si>
  <si>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</si>
  <si>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</si>
  <si>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</si>
  <si>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</si>
  <si>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</si>
  <si>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</si>
  <si>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</si>
  <si>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</si>
  <si>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</si>
  <si>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</si>
  <si>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</si>
  <si>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</si>
  <si>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</si>
  <si>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</si>
  <si>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</si>
  <si>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</si>
  <si>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</si>
  <si>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</si>
  <si>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</si>
  <si>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</si>
  <si>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</si>
  <si>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</si>
  <si>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</si>
  <si>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</si>
  <si>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</si>
  <si>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</si>
  <si>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</si>
  <si>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</si>
  <si>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</si>
  <si>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</si>
  <si>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</si>
  <si>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</si>
  <si>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</si>
  <si>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</si>
  <si>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</si>
  <si>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</si>
  <si>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</si>
  <si>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</si>
  <si>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</si>
  <si>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</si>
  <si>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</si>
  <si>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</si>
  <si>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</si>
  <si>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</si>
  <si>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</si>
  <si>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</si>
  <si>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</si>
  <si>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</si>
  <si>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</si>
  <si>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</si>
  <si>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</si>
  <si>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</si>
  <si>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</si>
  <si>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</si>
  <si>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</si>
  <si>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</si>
  <si>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</si>
  <si>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</si>
  <si>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</si>
  <si>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</si>
  <si>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</si>
  <si>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</si>
  <si>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</si>
  <si>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</si>
  <si>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</si>
  <si>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</si>
  <si>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</si>
  <si>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</si>
  <si>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</si>
  <si>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</si>
  <si>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</si>
  <si>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</si>
  <si>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</si>
  <si>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</si>
  <si>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</si>
  <si>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</si>
  <si>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</si>
  <si>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</si>
  <si>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</si>
  <si>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</si>
  <si>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</si>
  <si>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</si>
  <si>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</si>
  <si>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</si>
  <si>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</si>
  <si>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</si>
  <si>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</si>
  <si>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</si>
  <si>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</si>
  <si>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</si>
  <si>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</si>
  <si>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</si>
  <si>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</si>
  <si>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</si>
  <si>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</si>
  <si>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</si>
  <si>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</si>
  <si>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</si>
  <si>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</si>
  <si>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</si>
  <si>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</si>
  <si>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</si>
  <si>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</si>
  <si>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</si>
  <si>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</si>
  <si>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</si>
  <si>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</si>
  <si>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</si>
  <si>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</si>
  <si>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</si>
  <si>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</si>
  <si>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</si>
  <si>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</si>
  <si>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</si>
  <si>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</si>
  <si>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</si>
  <si>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</si>
  <si>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</si>
  <si>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</si>
  <si>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</si>
  <si>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</si>
  <si>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</si>
  <si>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</si>
  <si>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</si>
  <si>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</si>
  <si>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</si>
  <si>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</si>
  <si>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</si>
  <si>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</si>
  <si>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</si>
  <si>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</si>
  <si>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</si>
  <si>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</si>
  <si>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</si>
  <si>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</si>
  <si>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</si>
  <si>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</si>
  <si>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</si>
  <si>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</si>
  <si>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</si>
  <si>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</si>
  <si>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</si>
  <si>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</si>
  <si>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</si>
  <si>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</si>
  <si>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</si>
  <si>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</si>
  <si>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</si>
  <si>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</si>
  <si>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</si>
  <si>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</si>
  <si>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</si>
  <si>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</si>
  <si>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</si>
  <si>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</si>
  <si>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</si>
  <si>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</si>
  <si>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</si>
  <si>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</si>
  <si>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</si>
  <si>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</si>
  <si>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</si>
  <si>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</si>
  <si>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</si>
  <si>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</si>
  <si>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</si>
  <si>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</si>
  <si>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</si>
  <si>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</si>
  <si>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</si>
  <si>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</si>
  <si>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</si>
  <si>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</si>
  <si>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</si>
  <si>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</si>
  <si>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</si>
  <si>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</si>
  <si>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</si>
  <si>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</si>
  <si>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</si>
  <si>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</si>
  <si>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</si>
  <si>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</si>
  <si>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</si>
  <si>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</si>
  <si>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</si>
  <si>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</si>
  <si>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</si>
  <si>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</si>
  <si>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</si>
  <si>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</si>
  <si>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</si>
  <si>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</si>
  <si>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</si>
  <si>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</si>
  <si>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</si>
  <si>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</si>
  <si>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</si>
  <si>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</si>
  <si>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</si>
  <si>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</si>
  <si>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</si>
  <si>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</si>
  <si>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</si>
  <si>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</si>
  <si>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</si>
  <si>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</si>
  <si>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</si>
  <si>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</si>
  <si>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</si>
  <si>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</si>
  <si>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</si>
  <si>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</si>
  <si>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</si>
  <si>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</si>
  <si>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</si>
  <si>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</si>
  <si>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</si>
  <si>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</si>
  <si>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</si>
  <si>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</si>
  <si>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</si>
  <si>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</si>
  <si>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</si>
  <si>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</si>
  <si>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</si>
  <si>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</si>
  <si>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</si>
  <si>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</si>
  <si>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</si>
  <si>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</si>
  <si>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</si>
  <si>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</si>
  <si>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</si>
  <si>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</si>
  <si>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</si>
  <si>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</si>
  <si>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</si>
  <si>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</si>
  <si>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</si>
  <si>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</si>
  <si>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</si>
  <si>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</si>
  <si>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</si>
  <si>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</si>
  <si>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</si>
  <si>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</si>
  <si>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</si>
  <si>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</si>
  <si>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</si>
  <si>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</si>
  <si>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</si>
  <si>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</si>
  <si>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</si>
  <si>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</si>
  <si>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</si>
  <si>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</si>
  <si>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</si>
  <si>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</si>
  <si>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</si>
  <si>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</si>
  <si>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</si>
  <si>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</si>
  <si>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</si>
  <si>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</si>
  <si>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</si>
  <si>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</si>
  <si>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</si>
  <si>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</si>
  <si>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</si>
  <si>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</si>
  <si>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</si>
  <si>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</si>
  <si>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</si>
  <si>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</si>
  <si>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</si>
  <si>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</si>
  <si>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</si>
  <si>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</si>
  <si>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</si>
  <si>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</si>
  <si>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</si>
  <si>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</si>
  <si>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</si>
  <si>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</si>
  <si>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</si>
  <si>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</si>
  <si>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</si>
  <si>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</si>
  <si>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</si>
  <si>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</si>
  <si>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</si>
  <si>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</si>
  <si>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</si>
  <si>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</si>
  <si>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</si>
  <si>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</si>
  <si>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</si>
  <si>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</si>
  <si>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</si>
  <si>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</si>
  <si>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</si>
  <si>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</si>
  <si>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</si>
  <si>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</si>
  <si>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</si>
  <si>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</si>
  <si>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</si>
  <si>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</si>
  <si>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</si>
  <si>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</si>
  <si>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</si>
  <si>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</si>
  <si>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</si>
  <si>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</si>
  <si>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</si>
  <si>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</si>
  <si>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</si>
  <si>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</si>
  <si>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</si>
  <si>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</si>
  <si>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</si>
  <si>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</si>
  <si>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</si>
  <si>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</si>
  <si>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</si>
  <si>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</si>
  <si>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</si>
  <si>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</si>
  <si>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</si>
  <si>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</si>
  <si>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</si>
  <si>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</si>
  <si>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</si>
  <si>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</si>
  <si>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</si>
  <si>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</si>
  <si>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</si>
  <si>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</si>
  <si>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</si>
  <si>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</si>
  <si>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</si>
  <si>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</si>
  <si>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</si>
  <si>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</si>
  <si>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</si>
  <si>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</si>
  <si>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</si>
  <si>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</si>
  <si>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</si>
  <si>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</si>
  <si>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</si>
  <si>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</si>
  <si>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</si>
  <si>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</si>
  <si>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</si>
  <si>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</si>
  <si>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</si>
  <si>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</si>
  <si>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</si>
  <si>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</si>
  <si>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</si>
  <si>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</si>
  <si>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</si>
  <si>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</si>
  <si>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</si>
  <si>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</si>
  <si>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</si>
  <si>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</si>
  <si>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</si>
  <si>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</si>
  <si>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</si>
  <si>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</si>
  <si>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</si>
  <si>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</si>
  <si>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</si>
  <si>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</si>
  <si>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</si>
  <si>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</si>
  <si>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</si>
  <si>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</si>
  <si>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</si>
  <si>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</si>
  <si>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</si>
  <si>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</si>
  <si>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</si>
  <si>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</si>
  <si>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</si>
  <si>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</si>
  <si>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</si>
  <si>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</si>
  <si>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</si>
  <si>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</si>
  <si>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</si>
  <si>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</si>
  <si>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</si>
  <si>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</si>
  <si>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</si>
  <si>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</si>
  <si>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</si>
  <si>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</si>
  <si>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</si>
  <si>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</si>
  <si>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</si>
  <si>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</si>
  <si>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</si>
  <si>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</si>
  <si>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</si>
  <si>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</si>
  <si>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</si>
  <si>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</si>
  <si>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</si>
  <si>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</si>
  <si>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</si>
  <si>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</si>
  <si>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</si>
  <si>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</si>
  <si>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</si>
  <si>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</si>
  <si>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</si>
  <si>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</si>
  <si>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</si>
  <si>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</si>
  <si>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</si>
  <si>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</si>
  <si>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</si>
  <si>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</si>
  <si>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</si>
  <si>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</si>
  <si>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</si>
  <si>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</si>
  <si>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</si>
  <si>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</si>
  <si>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</si>
  <si>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</si>
  <si>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</si>
  <si>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</si>
  <si>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</si>
  <si>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</si>
  <si>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</si>
  <si>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</si>
  <si>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</si>
  <si>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</si>
  <si>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</si>
  <si>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</si>
  <si>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</si>
  <si>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</si>
  <si>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</si>
  <si>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</si>
  <si>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</si>
  <si>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</si>
  <si>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</si>
  <si>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</si>
  <si>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</si>
  <si>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</si>
  <si>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</si>
  <si>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</si>
  <si>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</si>
  <si>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</si>
  <si>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</si>
  <si>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</si>
  <si>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</si>
  <si>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</si>
  <si>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</si>
  <si>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</si>
  <si>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</si>
  <si>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</si>
  <si>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</si>
  <si>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</si>
  <si>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</si>
  <si>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</si>
  <si>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</si>
  <si>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</si>
  <si>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</si>
  <si>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</si>
  <si>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</si>
  <si>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</si>
  <si>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</si>
  <si>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</si>
  <si>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</si>
  <si>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</si>
  <si>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</si>
  <si>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</si>
  <si>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</si>
  <si>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</si>
  <si>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</si>
  <si>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</si>
  <si>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</si>
  <si>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</si>
  <si>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</si>
  <si>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</si>
  <si>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</si>
  <si>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</si>
  <si>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</si>
  <si>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</si>
  <si>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</si>
  <si>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</si>
  <si>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</si>
  <si>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</si>
  <si>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</si>
  <si>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</si>
  <si>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</si>
  <si>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</si>
  <si>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</si>
  <si>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</si>
  <si>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</si>
  <si>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</si>
  <si>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</si>
  <si>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</si>
  <si>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</si>
  <si>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</si>
  <si>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</si>
  <si>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</si>
  <si>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</si>
  <si>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</si>
  <si>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</si>
  <si>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</si>
  <si>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</si>
  <si>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</si>
  <si>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</si>
  <si>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</si>
  <si>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</si>
  <si>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</si>
  <si>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</si>
  <si>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</si>
  <si>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</si>
  <si>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</si>
  <si>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</si>
  <si>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</si>
  <si>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</si>
  <si>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</si>
  <si>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</si>
  <si>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</si>
  <si>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</si>
  <si>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</si>
  <si>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</si>
  <si>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</si>
  <si>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</si>
  <si>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</si>
  <si>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</si>
  <si>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</si>
  <si>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</si>
  <si>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</si>
  <si>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</si>
  <si>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</si>
  <si>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</si>
  <si>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</si>
  <si>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</si>
  <si>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</si>
  <si>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</si>
  <si>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</si>
  <si>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</si>
  <si>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</si>
  <si>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</si>
  <si>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</si>
  <si>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</si>
  <si>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</si>
  <si>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</si>
  <si>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</si>
  <si>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</si>
  <si>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</si>
  <si>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</si>
  <si>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</si>
  <si>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</si>
  <si>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</si>
  <si>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</si>
  <si>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</si>
  <si>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</si>
  <si>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</si>
  <si>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</si>
  <si>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</si>
  <si>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</si>
  <si>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</si>
  <si>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</si>
  <si>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</si>
  <si>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</si>
  <si>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</si>
  <si>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</si>
  <si>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</si>
  <si>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</si>
  <si>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</si>
  <si>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</si>
  <si>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</si>
  <si>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</si>
  <si>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</si>
  <si>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</si>
  <si>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</si>
  <si>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</si>
  <si>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</si>
  <si>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</si>
  <si>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</si>
  <si>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</si>
  <si>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</si>
  <si>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</si>
  <si>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</si>
  <si>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</si>
  <si>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</si>
  <si>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</si>
  <si>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</si>
  <si>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</si>
  <si>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</si>
  <si>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</si>
  <si>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</si>
  <si>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</si>
  <si>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</si>
  <si>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</si>
  <si>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</si>
  <si>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</si>
  <si>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</si>
  <si>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</si>
  <si>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</si>
  <si>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</si>
  <si>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</si>
  <si>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</si>
  <si>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</si>
  <si>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</si>
  <si>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</si>
  <si>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</si>
  <si>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</si>
  <si>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</si>
  <si>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</si>
  <si>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</si>
  <si>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</si>
  <si>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</si>
  <si>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</si>
  <si>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</si>
  <si>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</si>
  <si>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</si>
  <si>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</si>
  <si>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</si>
  <si>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</si>
  <si>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</si>
  <si>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</si>
  <si>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</si>
  <si>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</si>
  <si>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</si>
  <si>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</si>
  <si>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</si>
  <si>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</si>
  <si>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</si>
  <si>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</si>
  <si>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</si>
  <si>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</si>
  <si>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</si>
  <si>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</si>
  <si>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</si>
  <si>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</si>
  <si>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</si>
  <si>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</si>
  <si>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</si>
  <si>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</si>
  <si>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</si>
  <si>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</si>
  <si>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</si>
  <si>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</si>
  <si>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</si>
  <si>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</si>
  <si>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</si>
  <si>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</si>
  <si>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</si>
  <si>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</si>
  <si>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</si>
  <si>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</si>
  <si>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</si>
  <si>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</si>
  <si>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</si>
  <si>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</si>
  <si>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</si>
  <si>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</si>
  <si>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</si>
  <si>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</si>
  <si>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</si>
  <si>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</si>
  <si>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</si>
  <si>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</si>
  <si>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</si>
  <si>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</si>
  <si>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</si>
  <si>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</si>
  <si>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</si>
  <si>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</si>
  <si>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</si>
  <si>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</si>
  <si>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</si>
  <si>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</si>
  <si>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</si>
  <si>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</si>
  <si>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</si>
  <si>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</si>
  <si>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</si>
  <si>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</si>
  <si>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</si>
  <si>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</si>
  <si>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</si>
  <si>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</si>
  <si>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</si>
  <si>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</si>
  <si>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</si>
  <si>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</si>
  <si>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</si>
  <si>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</si>
  <si>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</si>
  <si>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</si>
  <si>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</si>
  <si>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</si>
  <si>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</si>
  <si>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</si>
  <si>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</si>
  <si>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</si>
  <si>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</si>
  <si>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</si>
  <si>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</si>
  <si>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</si>
  <si>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</si>
  <si>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</si>
  <si>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</si>
  <si>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</si>
  <si>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</si>
  <si>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</si>
  <si>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</si>
  <si>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</si>
  <si>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</si>
  <si>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</si>
  <si>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</si>
  <si>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</si>
  <si>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</si>
  <si>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</si>
  <si>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</si>
  <si>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</si>
  <si>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</si>
  <si>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</si>
  <si>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</si>
  <si>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</si>
  <si>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</si>
  <si>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</si>
  <si>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</si>
  <si>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</si>
  <si>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</si>
  <si>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</si>
  <si>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</si>
  <si>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</si>
  <si>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</si>
  <si>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</si>
  <si>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</si>
  <si>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</si>
  <si>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</si>
  <si>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</si>
  <si>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</si>
  <si>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</si>
  <si>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</si>
  <si>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</si>
  <si>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</si>
  <si>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</si>
  <si>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</si>
  <si>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</si>
  <si>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</si>
  <si>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</si>
  <si>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</si>
  <si>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</si>
  <si>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</si>
  <si>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</si>
  <si>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</si>
  <si>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</si>
  <si>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</si>
  <si>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</si>
  <si>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</si>
  <si>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</si>
  <si>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</si>
  <si>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</si>
  <si>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</si>
  <si>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</si>
  <si>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</si>
  <si>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</si>
  <si>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</si>
  <si>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</si>
  <si>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</si>
  <si>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</si>
  <si>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</si>
  <si>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</si>
  <si>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</si>
  <si>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</si>
  <si>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</si>
  <si>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</si>
  <si>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</si>
  <si>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</si>
  <si>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</si>
  <si>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</si>
  <si>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</si>
  <si>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</si>
  <si>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</si>
  <si>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</si>
  <si>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</si>
  <si>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</si>
  <si>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</si>
  <si>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</si>
  <si>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</si>
  <si>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</si>
  <si>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</si>
  <si>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</si>
  <si>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</si>
  <si>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</si>
  <si>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</si>
  <si>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</si>
  <si>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</si>
  <si>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</si>
  <si>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</si>
  <si>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</si>
  <si>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</si>
  <si>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</si>
  <si>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</si>
  <si>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</si>
  <si>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</si>
  <si>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</si>
  <si>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</si>
  <si>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</si>
  <si>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</si>
  <si>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</si>
  <si>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</si>
  <si>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</si>
  <si>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</si>
  <si>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</si>
  <si>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</si>
  <si>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</si>
  <si>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</si>
  <si>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</si>
  <si>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</si>
  <si>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</si>
  <si>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</si>
  <si>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</si>
  <si>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</si>
  <si>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</si>
  <si>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</si>
  <si>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</si>
  <si>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</si>
  <si>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</si>
  <si>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</si>
  <si>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</si>
  <si>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</si>
  <si>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</si>
  <si>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</si>
  <si>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</si>
  <si>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</si>
  <si>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</si>
  <si>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</si>
  <si>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</si>
  <si>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</si>
  <si>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</si>
  <si>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</si>
  <si>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</si>
  <si>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</si>
  <si>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</si>
  <si>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</si>
  <si>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</si>
  <si>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</si>
  <si>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</si>
  <si>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</si>
  <si>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</si>
  <si>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</si>
  <si>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</si>
  <si>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</si>
  <si>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</si>
  <si>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</si>
  <si>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</si>
  <si>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</si>
  <si>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</si>
  <si>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</si>
  <si>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</si>
  <si>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</si>
  <si>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</si>
  <si>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</si>
  <si>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</si>
  <si>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</si>
  <si>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</si>
  <si>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</si>
  <si>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</si>
  <si>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</si>
  <si>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</si>
  <si>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</si>
  <si>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</si>
  <si>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</si>
  <si>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</si>
  <si>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</si>
  <si>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</si>
  <si>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</si>
  <si>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</si>
  <si>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</si>
  <si>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</si>
  <si>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</si>
  <si>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</si>
  <si>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</si>
  <si>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</si>
  <si>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</si>
  <si>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</si>
  <si>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</si>
  <si>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</si>
  <si>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</si>
  <si>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</si>
  <si>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</si>
  <si>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</si>
  <si>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</si>
  <si>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</si>
  <si>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</si>
  <si>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</si>
  <si>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</si>
  <si>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</si>
  <si>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</si>
  <si>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</si>
  <si>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</si>
  <si>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</si>
  <si>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</si>
  <si>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</si>
  <si>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</si>
  <si>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</si>
  <si>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</si>
  <si>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</si>
  <si>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</si>
  <si>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</si>
  <si>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</si>
  <si>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</si>
  <si>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</si>
  <si>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</si>
  <si>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</si>
  <si>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</si>
  <si>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</si>
  <si>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</si>
  <si>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</si>
  <si>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</si>
  <si>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</si>
  <si>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</si>
  <si>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</si>
  <si>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</si>
  <si>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</si>
  <si>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</si>
  <si>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</si>
  <si>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</si>
  <si>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</si>
  <si>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</si>
  <si>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</si>
  <si>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</si>
  <si>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</si>
  <si>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</si>
  <si>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</si>
  <si>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</si>
  <si>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</si>
  <si>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</si>
  <si>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</si>
  <si>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</si>
  <si>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</si>
  <si>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</si>
  <si>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</si>
  <si>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</si>
  <si>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</si>
  <si>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</si>
  <si>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</si>
  <si>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</si>
  <si>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</si>
  <si>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</si>
  <si>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</si>
  <si>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</si>
  <si>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</si>
  <si>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</si>
  <si>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</si>
  <si>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</si>
  <si>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</si>
  <si>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</si>
  <si>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</si>
  <si>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</si>
  <si>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</si>
  <si>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</si>
  <si>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</si>
  <si>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</si>
  <si>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</si>
  <si>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</si>
  <si>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</si>
  <si>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</si>
  <si>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</si>
  <si>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</si>
  <si>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</si>
  <si>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</si>
  <si>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</si>
  <si>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</si>
  <si>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</si>
  <si>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</si>
  <si>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</si>
  <si>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</si>
  <si>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</si>
  <si>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</si>
  <si>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</si>
  <si>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</si>
  <si>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</si>
  <si>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</si>
  <si>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</si>
  <si>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</si>
  <si>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</si>
  <si>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</si>
  <si>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</si>
  <si>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</si>
  <si>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</si>
  <si>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</si>
  <si>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</si>
  <si>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</si>
  <si>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</si>
  <si>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</si>
  <si>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</si>
  <si>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</si>
  <si>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</si>
  <si>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</si>
  <si>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</si>
  <si>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</si>
  <si>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</si>
  <si>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</si>
  <si>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</si>
  <si>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</si>
  <si>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</si>
  <si>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</si>
  <si>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</si>
  <si>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</si>
  <si>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</si>
  <si>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</si>
  <si>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</si>
  <si>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</si>
  <si>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</si>
  <si>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</si>
  <si>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</si>
  <si>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</si>
  <si>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</si>
  <si>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</si>
  <si>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</si>
  <si>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</si>
  <si>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</si>
  <si>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</si>
  <si>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</si>
  <si>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</si>
  <si>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</si>
  <si>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</si>
  <si>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</si>
  <si>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</si>
  <si>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</si>
  <si>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</si>
  <si>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</si>
  <si>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</si>
  <si>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</si>
  <si>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</si>
  <si>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</si>
  <si>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</si>
  <si>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</si>
  <si>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</si>
  <si>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</si>
  <si>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</si>
  <si>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</si>
  <si>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</si>
  <si>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</si>
  <si>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</si>
  <si>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</si>
  <si>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</si>
  <si>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</si>
  <si>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</si>
  <si>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</si>
  <si>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</si>
  <si>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</si>
  <si>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</si>
  <si>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</si>
  <si>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</si>
  <si>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</si>
  <si>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</si>
  <si>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</si>
  <si>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</si>
  <si>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</si>
  <si>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</si>
  <si>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</si>
  <si>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</si>
  <si>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</si>
  <si>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</si>
  <si>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</si>
  <si>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</si>
  <si>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</si>
  <si>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</si>
  <si>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</si>
  <si>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</si>
  <si>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</si>
  <si>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</si>
  <si>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</si>
  <si>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</si>
  <si>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</si>
  <si>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</si>
  <si>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</si>
  <si>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</si>
  <si>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</si>
  <si>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</si>
  <si>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</si>
  <si>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</si>
  <si>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</si>
  <si>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</si>
  <si>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</si>
  <si>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</si>
  <si>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</si>
  <si>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</si>
  <si>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</si>
  <si>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</si>
  <si>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</si>
  <si>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</si>
  <si>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</si>
  <si>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</si>
  <si>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</si>
  <si>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</si>
  <si>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</si>
  <si>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</si>
  <si>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</si>
  <si>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</si>
  <si>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</si>
  <si>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</si>
  <si>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</si>
  <si>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</si>
  <si>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</si>
  <si>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</si>
  <si>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</si>
  <si>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</si>
  <si>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</si>
  <si>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</si>
  <si>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</si>
  <si>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</si>
  <si>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</si>
  <si>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</si>
  <si>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</si>
  <si>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</si>
  <si>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</si>
  <si>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</si>
  <si>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</si>
  <si>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</si>
  <si>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</si>
  <si>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</si>
  <si>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</si>
  <si>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</si>
  <si>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</si>
  <si>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</si>
  <si>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</si>
  <si>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</si>
  <si>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</si>
  <si>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</si>
  <si>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</si>
  <si>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</si>
  <si>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</si>
  <si>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</si>
  <si>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</si>
  <si>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</si>
  <si>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</si>
  <si>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</si>
  <si>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</si>
  <si>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</si>
  <si>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</si>
  <si>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</si>
  <si>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</si>
  <si>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</si>
  <si>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</si>
  <si>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</si>
  <si>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</si>
  <si>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</si>
  <si>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</si>
  <si>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</si>
  <si>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</si>
  <si>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</si>
  <si>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</si>
  <si>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</si>
  <si>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</si>
  <si>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</si>
  <si>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</si>
  <si>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</si>
  <si>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</si>
  <si>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</si>
  <si>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</si>
  <si>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</si>
  <si>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</si>
  <si>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</si>
  <si>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</si>
  <si>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</si>
  <si>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</si>
  <si>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</si>
  <si>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</si>
  <si>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</si>
  <si>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</si>
  <si>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</si>
  <si>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</si>
  <si>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</si>
  <si>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</si>
  <si>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</si>
  <si>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</si>
  <si>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</si>
  <si>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</si>
  <si>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</si>
  <si>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</si>
  <si>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</si>
  <si>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</si>
  <si>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</si>
  <si>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</si>
  <si>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</si>
  <si>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</si>
  <si>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</si>
  <si>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</si>
  <si>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</si>
  <si>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</si>
  <si>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</si>
  <si>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</si>
  <si>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</si>
  <si>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</si>
  <si>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</si>
  <si>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</si>
  <si>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</si>
  <si>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</si>
  <si>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</si>
  <si>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</si>
  <si>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</si>
  <si>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</si>
  <si>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</si>
  <si>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</si>
  <si>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</si>
  <si>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</si>
  <si>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</si>
  <si>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</si>
  <si>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</si>
  <si>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</si>
  <si>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</si>
  <si>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</si>
  <si>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</si>
  <si>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</si>
  <si>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</si>
  <si>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</si>
  <si>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</si>
  <si>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</si>
  <si>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</si>
  <si>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</si>
  <si>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</si>
  <si>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</si>
  <si>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</si>
  <si>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</si>
  <si>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</si>
  <si>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</si>
  <si>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</si>
  <si>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</si>
  <si>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</si>
  <si>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</si>
  <si>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</si>
  <si>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</si>
  <si>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</si>
  <si>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</si>
  <si>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</si>
  <si>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</si>
  <si>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</si>
  <si>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</si>
  <si>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</si>
  <si>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</si>
  <si>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</si>
  <si>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</si>
  <si>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</si>
  <si>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</si>
  <si>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</si>
  <si>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</si>
  <si>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</si>
  <si>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</si>
  <si>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</si>
  <si>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</si>
  <si>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</si>
  <si>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</si>
  <si>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</si>
  <si>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</si>
  <si>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</si>
  <si>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</si>
  <si>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</si>
  <si>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</si>
  <si>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</si>
  <si>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</si>
  <si>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</si>
  <si>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</si>
  <si>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</si>
  <si>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</si>
  <si>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</si>
  <si>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</si>
  <si>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</si>
  <si>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</si>
  <si>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</si>
  <si>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</si>
  <si>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</si>
  <si>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</si>
  <si>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</si>
  <si>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</si>
  <si>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</si>
  <si>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</si>
  <si>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</si>
  <si>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</si>
  <si>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</si>
  <si>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</si>
  <si>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</si>
  <si>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</si>
  <si>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</si>
  <si>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</si>
  <si>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</si>
  <si>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</si>
  <si>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</si>
  <si>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</si>
  <si>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</si>
  <si>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</si>
  <si>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</si>
  <si>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</si>
  <si>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</si>
  <si>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</si>
  <si>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</si>
  <si>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</si>
  <si>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</si>
  <si>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</si>
  <si>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</si>
  <si>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</si>
  <si>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</si>
  <si>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</si>
  <si>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</si>
  <si>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</si>
  <si>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</si>
  <si>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</si>
  <si>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</si>
  <si>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</si>
  <si>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</si>
  <si>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</si>
  <si>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</si>
  <si>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</si>
  <si>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</si>
  <si>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</si>
  <si>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</si>
  <si>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</si>
  <si>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</si>
  <si>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</si>
  <si>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</si>
  <si>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</si>
  <si>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</si>
  <si>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</si>
  <si>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</si>
  <si>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</si>
  <si>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</si>
  <si>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</si>
  <si>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</si>
  <si>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</si>
  <si>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</si>
  <si>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</si>
  <si>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</si>
  <si>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</si>
  <si>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</si>
  <si>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</si>
  <si>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</si>
  <si>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</si>
  <si>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</si>
  <si>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</si>
  <si>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</si>
  <si>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</si>
  <si>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</si>
  <si>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</si>
  <si>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</si>
  <si>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</si>
  <si>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</si>
  <si>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</si>
  <si>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</si>
  <si>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</si>
  <si>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</si>
  <si>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</si>
  <si>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</si>
  <si>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</si>
  <si>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</si>
  <si>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</si>
  <si>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</si>
  <si>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</si>
  <si>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</si>
  <si>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</si>
  <si>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</si>
  <si>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</si>
  <si>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</si>
  <si>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</si>
  <si>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</si>
  <si>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</si>
  <si>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</si>
  <si>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</si>
  <si>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</si>
  <si>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</si>
  <si>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</si>
  <si>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</si>
  <si>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</si>
  <si>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</si>
  <si>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</si>
  <si>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</si>
  <si>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</si>
  <si>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</si>
  <si>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</si>
  <si>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</si>
  <si>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</si>
  <si>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</si>
  <si>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</si>
  <si>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</si>
  <si>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</si>
  <si>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</si>
  <si>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</si>
  <si>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</si>
  <si>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</si>
  <si>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</si>
  <si>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</si>
  <si>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</si>
  <si>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</si>
  <si>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</si>
  <si>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</si>
  <si>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</si>
  <si>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</si>
  <si>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</si>
  <si>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</si>
  <si>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</si>
  <si>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</si>
  <si>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</si>
  <si>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</si>
  <si>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</si>
  <si>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</si>
  <si>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</si>
  <si>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</si>
  <si>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</si>
  <si>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</si>
  <si>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</si>
  <si>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</si>
  <si>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</si>
  <si>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</si>
  <si>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</si>
  <si>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</si>
  <si>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</si>
  <si>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</si>
  <si>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</si>
  <si>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</si>
  <si>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</si>
  <si>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</si>
  <si>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</si>
  <si>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</si>
  <si>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</si>
  <si>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</si>
  <si>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</si>
  <si>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</si>
  <si>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</si>
  <si>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</si>
  <si>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</si>
  <si>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</si>
  <si>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</si>
  <si>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</si>
  <si>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</si>
  <si>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</si>
  <si>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</si>
  <si>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</si>
  <si>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</si>
  <si>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</si>
  <si>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</si>
  <si>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</si>
  <si>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</si>
  <si>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</si>
  <si>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</si>
  <si>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</si>
  <si>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</si>
  <si>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</si>
  <si>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</si>
  <si>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</si>
  <si>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</si>
  <si>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</si>
  <si>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</si>
  <si>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</si>
  <si>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</si>
  <si>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</si>
  <si>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</si>
  <si>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</si>
  <si>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</si>
  <si>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</si>
  <si>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</si>
  <si>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</si>
  <si>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</si>
  <si>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</si>
  <si>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</si>
  <si>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</si>
  <si>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</si>
  <si>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</si>
  <si>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</si>
  <si>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</si>
  <si>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</si>
  <si>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</si>
  <si>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</si>
  <si>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</si>
  <si>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</si>
  <si>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</si>
  <si>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</si>
  <si>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</si>
  <si>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</si>
  <si>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</si>
  <si>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</si>
  <si>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</si>
  <si>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</si>
  <si>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</si>
  <si>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</si>
  <si>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</si>
  <si>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</si>
  <si>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</si>
  <si>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</si>
  <si>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</si>
  <si>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</si>
  <si>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</si>
  <si>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</si>
  <si>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</si>
  <si>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</si>
  <si>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</si>
  <si>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</si>
  <si>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</si>
  <si>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</si>
  <si>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</si>
  <si>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</si>
  <si>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</si>
  <si>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</si>
  <si>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</si>
  <si>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</si>
  <si>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</si>
  <si>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</si>
  <si>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</si>
  <si>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</si>
  <si>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</si>
  <si>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</si>
  <si>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</si>
  <si>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</si>
  <si>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</si>
  <si>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</si>
  <si>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</si>
  <si>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</si>
  <si>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</si>
  <si>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</si>
  <si>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</si>
  <si>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</si>
  <si>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</si>
  <si>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</si>
  <si>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</si>
  <si>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</si>
  <si>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</si>
  <si>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</si>
  <si>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</si>
  <si>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</si>
  <si>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</si>
  <si>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</si>
  <si>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</si>
  <si>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</si>
  <si>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</si>
  <si>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</si>
  <si>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</si>
  <si>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</si>
  <si>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</si>
  <si>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</si>
  <si>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</si>
  <si>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</si>
  <si>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</si>
  <si>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</si>
  <si>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</si>
  <si>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</si>
  <si>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</si>
  <si>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</si>
  <si>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</si>
  <si>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</si>
  <si>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</si>
  <si>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</si>
  <si>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</si>
  <si>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</si>
  <si>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</si>
  <si>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</si>
  <si>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</si>
  <si>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</si>
  <si>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</si>
  <si>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</si>
  <si>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</si>
  <si>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</si>
  <si>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</si>
  <si>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</si>
  <si>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</si>
  <si>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</si>
  <si>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</si>
  <si>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</si>
  <si>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</si>
  <si>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</si>
  <si>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</si>
  <si>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</si>
  <si>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</si>
  <si>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</si>
  <si>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</si>
  <si>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</si>
  <si>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</si>
  <si>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</si>
  <si>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</si>
  <si>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</si>
  <si>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</si>
  <si>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</si>
  <si>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</si>
  <si>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</si>
  <si>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</si>
  <si>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</si>
  <si>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</si>
  <si>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</si>
  <si>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</si>
  <si>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</si>
  <si>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</si>
  <si>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</si>
  <si>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</si>
  <si>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</si>
  <si>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</si>
  <si>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</si>
  <si>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</si>
  <si>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</si>
  <si>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</si>
  <si>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</si>
  <si>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</si>
  <si>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</si>
  <si>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</si>
  <si>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</si>
  <si>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</si>
  <si>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</si>
  <si>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</si>
  <si>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</si>
  <si>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</si>
  <si>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</si>
  <si>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</si>
  <si>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</si>
  <si>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</si>
  <si>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</si>
  <si>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</si>
  <si>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</si>
  <si>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</si>
  <si>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</si>
  <si>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</si>
  <si>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</si>
  <si>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</si>
  <si>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</si>
  <si>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</si>
  <si>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</si>
  <si>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</si>
  <si>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</si>
  <si>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</si>
  <si>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</si>
  <si>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</si>
  <si>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</si>
  <si>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</si>
  <si>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</si>
  <si>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</si>
  <si>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</si>
  <si>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</si>
  <si>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</si>
  <si>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</si>
  <si>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</si>
  <si>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</si>
  <si>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</si>
  <si>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</si>
  <si>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</si>
  <si>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</si>
  <si>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</si>
  <si>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</si>
  <si>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</si>
  <si>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</si>
  <si>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</si>
  <si>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</si>
  <si>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</si>
  <si>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</si>
  <si>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</si>
  <si>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</si>
  <si>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</si>
  <si>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</si>
  <si>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</si>
  <si>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</si>
  <si>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</si>
  <si>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</si>
  <si>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</si>
  <si>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</si>
  <si>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</si>
  <si>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</si>
  <si>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</si>
  <si>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</si>
  <si>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</si>
  <si>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</si>
  <si>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</si>
  <si>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</si>
  <si>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</si>
  <si>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</si>
  <si>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</si>
  <si>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</si>
  <si>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</si>
  <si>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</si>
  <si>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</si>
  <si>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</si>
  <si>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</si>
  <si>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</si>
  <si>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</si>
  <si>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</si>
  <si>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</si>
  <si>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</si>
  <si>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</si>
  <si>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</si>
  <si>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</si>
  <si>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</si>
  <si>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</si>
  <si>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</si>
  <si>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</si>
  <si>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</si>
  <si>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</si>
  <si>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</si>
  <si>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</si>
  <si>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</si>
  <si>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</si>
  <si>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</si>
  <si>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</si>
  <si>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</si>
  <si>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</si>
  <si>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</si>
  <si>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</si>
  <si>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</si>
  <si>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</si>
  <si>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</si>
  <si>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</si>
  <si>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</si>
  <si>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</si>
  <si>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</si>
  <si>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</si>
  <si>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</si>
  <si>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</si>
  <si>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</si>
  <si>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</si>
  <si>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</si>
  <si>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</si>
  <si>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</si>
  <si>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</si>
  <si>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</si>
  <si>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</si>
  <si>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</si>
  <si>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</si>
  <si>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</si>
  <si>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</si>
  <si>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</si>
  <si>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</si>
  <si>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</si>
  <si>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</si>
  <si>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</si>
  <si>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</si>
  <si>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</si>
  <si>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</si>
  <si>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</si>
  <si>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</si>
  <si>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</si>
  <si>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</si>
  <si>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</si>
  <si>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</si>
  <si>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</si>
  <si>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</si>
  <si>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</si>
  <si>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</si>
  <si>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</si>
  <si>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</si>
  <si>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</si>
  <si>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</si>
  <si>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</si>
  <si>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</si>
  <si>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</si>
  <si>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</si>
  <si>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</si>
  <si>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</si>
  <si>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</si>
  <si>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</si>
  <si>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</si>
  <si>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</si>
  <si>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</si>
  <si>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</si>
  <si>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</si>
  <si>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</si>
  <si>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</si>
  <si>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</si>
  <si>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</si>
  <si>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</si>
  <si>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</si>
  <si>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</si>
  <si>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</si>
  <si>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</si>
  <si>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</si>
  <si>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</si>
  <si>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</si>
  <si>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</si>
  <si>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</si>
  <si>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</si>
  <si>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</si>
  <si>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</si>
  <si>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</si>
  <si>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</si>
  <si>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</si>
  <si>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</si>
  <si>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</si>
  <si>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</si>
  <si>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</si>
  <si>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</si>
  <si>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</si>
  <si>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</si>
  <si>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</si>
  <si>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</si>
  <si>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</si>
  <si>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</si>
  <si>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</si>
  <si>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</si>
  <si>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</si>
  <si>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</si>
  <si>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</si>
  <si>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</si>
  <si>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</si>
  <si>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</si>
  <si>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</si>
  <si>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</si>
  <si>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</si>
  <si>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</si>
  <si>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</si>
  <si>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</si>
  <si>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</si>
  <si>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</si>
  <si>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</si>
  <si>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</si>
  <si>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</si>
  <si>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</si>
  <si>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</si>
  <si>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</si>
  <si>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</si>
  <si>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</si>
  <si>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</si>
  <si>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</si>
  <si>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</si>
  <si>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</si>
  <si>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</si>
  <si>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</si>
  <si>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</si>
  <si>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</si>
  <si>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</si>
  <si>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</si>
  <si>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</si>
  <si>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</si>
  <si>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</si>
  <si>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</si>
  <si>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</si>
  <si>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</si>
  <si>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</si>
  <si>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</si>
  <si>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</si>
  <si>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</si>
  <si>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</si>
  <si>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</si>
  <si>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</si>
  <si>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</si>
  <si>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</si>
  <si>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</si>
  <si>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</si>
  <si>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</si>
  <si>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</si>
  <si>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</si>
  <si>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</si>
  <si>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</si>
  <si>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</si>
  <si>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</si>
  <si>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</si>
  <si>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</si>
  <si>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</si>
  <si>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</si>
  <si>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</si>
  <si>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</si>
  <si>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</si>
  <si>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</si>
  <si>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</si>
  <si>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</si>
  <si>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</si>
  <si>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</si>
  <si>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</si>
  <si>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</si>
  <si>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</si>
  <si>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</si>
  <si>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</si>
  <si>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</si>
  <si>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</si>
  <si>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</si>
  <si>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</si>
  <si>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</si>
  <si>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</si>
  <si>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</si>
  <si>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</si>
  <si>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</si>
  <si>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</si>
  <si>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</si>
  <si>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</si>
  <si>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</si>
  <si>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</si>
  <si>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</si>
  <si>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</si>
  <si>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</si>
  <si>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</si>
  <si>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</si>
  <si>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</si>
  <si>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</si>
  <si>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</si>
  <si>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</si>
  <si>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</si>
  <si>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</si>
  <si>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</si>
  <si>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</si>
  <si>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</si>
  <si>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</si>
  <si>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</si>
  <si>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</si>
  <si>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</si>
  <si>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</si>
  <si>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</si>
  <si>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</si>
  <si>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</si>
  <si>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</si>
  <si>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</si>
  <si>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</si>
  <si>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</si>
  <si>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</si>
  <si>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</si>
  <si>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</si>
  <si>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</si>
  <si>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</si>
  <si>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</si>
  <si>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</si>
  <si>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</si>
  <si>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</si>
  <si>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</si>
  <si>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</si>
  <si>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</si>
  <si>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</si>
  <si>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</si>
  <si>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</si>
  <si>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</si>
  <si>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</si>
  <si>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</si>
  <si>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</si>
  <si>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</si>
  <si>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</si>
  <si>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</si>
  <si>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</si>
  <si>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</si>
  <si>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</si>
  <si>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</si>
  <si>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</si>
  <si>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</si>
  <si>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</si>
  <si>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</si>
  <si>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</si>
  <si>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</si>
  <si>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</si>
  <si>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</si>
  <si>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</si>
  <si>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</si>
  <si>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</si>
  <si>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</si>
  <si>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</si>
  <si>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</si>
  <si>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</si>
  <si>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</si>
  <si>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</si>
  <si>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</si>
  <si>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</si>
  <si>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</si>
  <si>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</si>
  <si>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</si>
  <si>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</si>
  <si>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</si>
  <si>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</si>
  <si>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</si>
  <si>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</si>
  <si>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</si>
  <si>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</si>
  <si>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</si>
  <si>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</si>
  <si>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</si>
  <si>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</si>
  <si>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</si>
  <si>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</si>
  <si>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</si>
  <si>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</si>
  <si>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</si>
  <si>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</si>
  <si>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</si>
  <si>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</si>
  <si>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</si>
  <si>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</si>
  <si>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</si>
  <si>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</si>
  <si>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</si>
  <si>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</si>
  <si>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</si>
  <si>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</si>
  <si>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</si>
  <si>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</si>
  <si>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</si>
  <si>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</si>
  <si>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</si>
  <si>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</si>
  <si>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</si>
  <si>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</si>
  <si>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</si>
  <si>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</si>
  <si>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</si>
  <si>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</si>
  <si>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</si>
  <si>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</si>
  <si>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</si>
  <si>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</si>
  <si>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</si>
  <si>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</si>
  <si>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</si>
  <si>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</si>
  <si>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</si>
  <si>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</si>
  <si>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</si>
  <si>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</si>
  <si>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</si>
  <si>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</si>
  <si>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</si>
  <si>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</si>
  <si>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</si>
  <si>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</si>
  <si>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</si>
  <si>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</si>
  <si>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</si>
  <si>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</si>
  <si>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</si>
  <si>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</si>
  <si>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</si>
  <si>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</si>
  <si>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</si>
  <si>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</si>
  <si>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</si>
  <si>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</si>
  <si>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</si>
  <si>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</si>
  <si>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</si>
  <si>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</si>
  <si>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</si>
  <si>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</si>
  <si>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</si>
  <si>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</si>
  <si>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</si>
  <si>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</si>
  <si>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</si>
  <si>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</si>
  <si>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</si>
  <si>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</si>
  <si>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</si>
  <si>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</si>
  <si>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</si>
  <si>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</si>
  <si>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</si>
  <si>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</si>
  <si>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</si>
  <si>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</si>
  <si>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</si>
  <si>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</si>
  <si>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</si>
  <si>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</si>
  <si>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</si>
  <si>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</si>
  <si>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</si>
  <si>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</si>
  <si>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</si>
  <si>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</si>
  <si>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</si>
  <si>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</si>
  <si>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</si>
  <si>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</si>
  <si>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</si>
  <si>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</si>
  <si>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</si>
  <si>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</si>
  <si>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</si>
  <si>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</si>
  <si>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</si>
  <si>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</si>
  <si>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</si>
  <si>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</si>
  <si>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</si>
  <si>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</si>
  <si>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</si>
  <si>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</si>
  <si>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</si>
  <si>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</si>
  <si>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</si>
  <si>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</si>
  <si>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</si>
  <si>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</si>
  <si>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</si>
  <si>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</si>
  <si>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</si>
  <si>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</si>
  <si>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</si>
  <si>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</si>
  <si>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</si>
  <si>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</si>
  <si>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</si>
  <si>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</si>
  <si>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</si>
  <si>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</si>
  <si>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</si>
  <si>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</si>
  <si>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</si>
  <si>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</si>
  <si>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</si>
  <si>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</si>
  <si>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</si>
  <si>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</si>
  <si>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</si>
  <si>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</si>
  <si>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</si>
  <si>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</si>
  <si>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</si>
  <si>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</si>
  <si>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</si>
  <si>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</si>
  <si>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</si>
  <si>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</si>
  <si>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</si>
  <si>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</si>
  <si>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</si>
  <si>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</si>
  <si>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</si>
  <si>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</si>
  <si>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</si>
  <si>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</si>
  <si>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</si>
  <si>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</si>
  <si>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</si>
  <si>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</si>
  <si>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</si>
  <si>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</si>
  <si>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</si>
  <si>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</si>
  <si>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</si>
  <si>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</si>
  <si>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</si>
  <si>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</si>
  <si>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</si>
  <si>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</si>
  <si>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</si>
  <si>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</si>
  <si>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</si>
  <si>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</si>
  <si>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</si>
  <si>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</si>
  <si>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</si>
  <si>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</si>
  <si>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</si>
  <si>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</si>
  <si>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</si>
  <si>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</si>
  <si>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</si>
  <si>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</si>
  <si>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</si>
  <si>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</si>
  <si>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</si>
  <si>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</si>
  <si>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</si>
  <si>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</si>
  <si>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</si>
  <si>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</si>
  <si>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</si>
  <si>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</si>
  <si>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</si>
  <si>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</si>
  <si>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</si>
  <si>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</si>
  <si>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</si>
  <si>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</si>
  <si>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</si>
  <si>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</si>
  <si>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</si>
  <si>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</si>
  <si>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</si>
  <si>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</si>
  <si>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</si>
  <si>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</si>
  <si>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</si>
  <si>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</si>
  <si>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</si>
  <si>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</si>
  <si>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</si>
  <si>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</si>
  <si>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</si>
  <si>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</si>
  <si>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</si>
  <si>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</si>
  <si>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</si>
  <si>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</si>
  <si>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</si>
  <si>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</si>
  <si>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</si>
  <si>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</si>
  <si>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</si>
  <si>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</si>
  <si>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</si>
  <si>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</si>
  <si>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</si>
  <si>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</si>
  <si>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</si>
  <si>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</si>
  <si>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</si>
  <si>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</si>
  <si>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</si>
  <si>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</si>
  <si>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</si>
  <si>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</si>
  <si>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</si>
  <si>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</si>
  <si>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</si>
  <si>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</si>
  <si>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</si>
  <si>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</si>
  <si>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</si>
  <si>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</si>
  <si>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</si>
  <si>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</si>
  <si>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</si>
  <si>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</si>
  <si>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</si>
  <si>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</si>
  <si>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</si>
  <si>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</si>
  <si>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</si>
  <si>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</si>
  <si>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</si>
  <si>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</si>
  <si>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</si>
  <si>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</si>
  <si>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</si>
  <si>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</si>
  <si>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</si>
  <si>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</si>
  <si>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</si>
  <si>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</si>
  <si>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</si>
  <si>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</si>
  <si>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</si>
  <si>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</si>
  <si>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</si>
  <si>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</si>
  <si>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</si>
  <si>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</si>
  <si>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</si>
  <si>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</si>
  <si>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</si>
  <si>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</si>
  <si>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</si>
  <si>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</si>
  <si>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</si>
  <si>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</si>
  <si>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</si>
  <si>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</si>
  <si>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</si>
  <si>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</si>
  <si>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</si>
  <si>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</si>
  <si>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</si>
  <si>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</si>
  <si>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</si>
  <si>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</si>
  <si>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</si>
  <si>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</si>
  <si>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</si>
  <si>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</si>
  <si>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</si>
  <si>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</si>
  <si>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</si>
  <si>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</si>
  <si>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</si>
  <si>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</si>
  <si>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</si>
  <si>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</si>
  <si>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</si>
  <si>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</si>
  <si>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</si>
  <si>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</si>
  <si>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</si>
  <si>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</si>
  <si>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</si>
  <si>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</si>
  <si>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</si>
  <si>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</si>
  <si>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</si>
  <si>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</si>
  <si>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</si>
  <si>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</si>
  <si>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</si>
  <si>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</si>
  <si>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</si>
  <si>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</si>
  <si>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</si>
  <si>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</si>
  <si>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</si>
  <si>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</si>
  <si>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</si>
  <si>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</si>
  <si>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</si>
  <si>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</si>
  <si>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</si>
  <si>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</si>
  <si>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</si>
  <si>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</si>
  <si>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</si>
  <si>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</si>
  <si>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</si>
  <si>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</si>
  <si>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</si>
  <si>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</si>
  <si>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</si>
  <si>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</si>
  <si>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</si>
  <si>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</si>
  <si>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</si>
  <si>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</si>
  <si>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</si>
  <si>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</si>
  <si>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</si>
  <si>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</si>
  <si>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</si>
  <si>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</si>
  <si>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</si>
  <si>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</si>
  <si>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</si>
  <si>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</si>
  <si>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</si>
  <si>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</si>
  <si>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</si>
  <si>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</si>
  <si>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</si>
  <si>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</si>
  <si>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</si>
  <si>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</si>
  <si>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</si>
  <si>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</si>
  <si>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</si>
  <si>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</si>
  <si>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</si>
  <si>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</si>
  <si>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</si>
  <si>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</si>
  <si>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</si>
  <si>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</si>
  <si>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</si>
  <si>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</si>
  <si>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</si>
  <si>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</si>
  <si>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</si>
  <si>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</si>
  <si>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</si>
  <si>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</si>
  <si>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</si>
  <si>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</si>
  <si>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</si>
  <si>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</si>
  <si>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</si>
  <si>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</si>
  <si>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</si>
  <si>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</si>
  <si>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</si>
  <si>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</si>
  <si>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</si>
  <si>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</si>
  <si>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</si>
  <si>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</si>
  <si>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</si>
  <si>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</si>
  <si>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</si>
  <si>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</si>
  <si>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</si>
  <si>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</si>
  <si>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</si>
  <si>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</si>
  <si>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</si>
  <si>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</si>
  <si>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</si>
  <si>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</si>
  <si>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</si>
  <si>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</si>
  <si>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</si>
  <si>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</si>
  <si>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</si>
  <si>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</si>
  <si>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</si>
  <si>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</si>
  <si>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</si>
  <si>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</si>
  <si>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</si>
  <si>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</si>
  <si>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</si>
  <si>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</si>
  <si>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</si>
  <si>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</si>
  <si>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</si>
  <si>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</si>
  <si>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</si>
  <si>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</si>
  <si>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</si>
  <si>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</si>
  <si>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</si>
  <si>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</si>
  <si>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</si>
  <si>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</si>
  <si>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</si>
  <si>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</si>
  <si>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</si>
  <si>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</si>
  <si>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</si>
  <si>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</si>
  <si>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</si>
  <si>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</si>
  <si>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</si>
  <si>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</si>
  <si>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</si>
  <si>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</si>
  <si>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</si>
  <si>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</si>
  <si>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</si>
  <si>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</si>
  <si>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</si>
  <si>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</si>
  <si>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</si>
  <si>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</si>
  <si>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</si>
  <si>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</si>
  <si>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</si>
  <si>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</si>
  <si>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</si>
  <si>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</si>
  <si>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</si>
  <si>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</si>
  <si>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</si>
  <si>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</si>
  <si>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</si>
  <si>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</si>
  <si>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</si>
  <si>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</si>
  <si>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</si>
  <si>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</si>
  <si>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</si>
  <si>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</si>
  <si>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</si>
  <si>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</si>
  <si>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</si>
  <si>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</si>
  <si>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</si>
  <si>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</si>
  <si>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</si>
  <si>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</si>
  <si>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</si>
  <si>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</si>
  <si>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</si>
  <si>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</si>
  <si>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</si>
  <si>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</si>
  <si>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</si>
  <si>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</si>
  <si>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</si>
  <si>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</si>
  <si>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</si>
  <si>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</si>
  <si>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</si>
  <si>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</si>
  <si>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</si>
  <si>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</si>
  <si>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</si>
  <si>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</si>
  <si>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</si>
  <si>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</si>
  <si>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</si>
  <si>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</si>
  <si>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</si>
  <si>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</si>
  <si>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</si>
  <si>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</si>
  <si>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</si>
  <si>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</si>
  <si>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</si>
  <si>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</si>
  <si>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</si>
  <si>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</si>
  <si>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</si>
  <si>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</si>
  <si>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</si>
  <si>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</si>
  <si>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</si>
  <si>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</si>
  <si>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</si>
  <si>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</si>
  <si>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</si>
  <si>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</si>
  <si>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</si>
  <si>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</si>
  <si>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</si>
  <si>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</si>
  <si>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</si>
  <si>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</si>
  <si>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</si>
  <si>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</si>
  <si>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</si>
  <si>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</si>
  <si>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</si>
  <si>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</si>
  <si>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</si>
  <si>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</si>
  <si>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</si>
  <si>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</si>
  <si>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</si>
  <si>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</si>
  <si>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</si>
  <si>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</si>
  <si>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</si>
  <si>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</si>
  <si>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</si>
  <si>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</si>
  <si>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</si>
  <si>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</si>
  <si>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</si>
  <si>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</si>
  <si>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</si>
  <si>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</si>
  <si>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</si>
  <si>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</si>
  <si>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</si>
  <si>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</si>
  <si>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</si>
  <si>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</si>
  <si>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</si>
  <si>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</si>
  <si>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</si>
  <si>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</si>
  <si>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</si>
  <si>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</si>
  <si>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</si>
  <si>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</si>
  <si>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</si>
  <si>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</si>
  <si>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</si>
  <si>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</si>
  <si>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</si>
  <si>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</si>
  <si>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</si>
  <si>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</si>
  <si>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</si>
  <si>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</si>
  <si>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</si>
  <si>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</si>
  <si>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</si>
  <si>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</si>
  <si>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</si>
  <si>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</si>
  <si>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</si>
  <si>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</si>
  <si>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</si>
  <si>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</si>
  <si>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</si>
  <si>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</si>
  <si>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</si>
  <si>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</si>
  <si>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</si>
  <si>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</si>
  <si>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</si>
  <si>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</si>
  <si>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</si>
  <si>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</si>
  <si>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</si>
  <si>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</si>
  <si>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</si>
  <si>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</si>
  <si>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</si>
  <si>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</si>
  <si>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</si>
  <si>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</si>
  <si>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</si>
  <si>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</si>
  <si>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</si>
  <si>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</si>
  <si>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</si>
  <si>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</si>
  <si>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</si>
  <si>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</si>
  <si>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</si>
  <si>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</si>
  <si>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</si>
  <si>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</si>
  <si>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</si>
  <si>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</si>
  <si>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</si>
  <si>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</si>
  <si>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</si>
  <si>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</si>
  <si>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</si>
  <si>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</si>
  <si>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</si>
  <si>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</si>
  <si>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</si>
  <si>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</si>
  <si>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</si>
  <si>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</si>
  <si>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</si>
  <si>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</si>
  <si>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</si>
  <si>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</si>
  <si>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</si>
  <si>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</si>
  <si>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</si>
  <si>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</si>
  <si>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</si>
  <si>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</si>
  <si>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</si>
  <si>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</si>
  <si>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</si>
  <si>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</si>
  <si>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</si>
  <si>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</si>
  <si>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</si>
  <si>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</si>
  <si>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</si>
  <si>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</si>
  <si>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</si>
  <si>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</si>
  <si>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</si>
  <si>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</si>
  <si>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</si>
  <si>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</si>
  <si>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</si>
  <si>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</si>
  <si>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</si>
  <si>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</si>
  <si>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</si>
  <si>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</si>
  <si>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</si>
  <si>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</si>
  <si>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</si>
  <si>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</si>
  <si>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</si>
  <si>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</si>
  <si>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</si>
  <si>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</si>
  <si>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</si>
  <si>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</si>
  <si>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</si>
  <si>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</si>
  <si>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</si>
  <si>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</si>
  <si>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</si>
  <si>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</si>
  <si>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</si>
  <si>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</si>
  <si>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</si>
  <si>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</si>
  <si>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</si>
  <si>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</si>
  <si>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</si>
  <si>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</si>
  <si>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</si>
  <si>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</si>
  <si>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</si>
  <si>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</si>
  <si>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</si>
  <si>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</si>
  <si>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</si>
  <si>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</si>
  <si>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</si>
  <si>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</si>
  <si>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</si>
  <si>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</si>
  <si>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</si>
  <si>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</si>
  <si>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</si>
  <si>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</si>
  <si>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</si>
  <si>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</si>
  <si>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</si>
  <si>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</si>
  <si>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</si>
  <si>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</si>
  <si>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</si>
  <si>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</si>
  <si>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</si>
  <si>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</si>
  <si>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</si>
  <si>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</si>
  <si>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</si>
  <si>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</si>
  <si>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</si>
  <si>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</si>
  <si>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</si>
  <si>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</si>
  <si>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</si>
  <si>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</si>
  <si>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</si>
  <si>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</si>
  <si>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</si>
  <si>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</si>
  <si>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</si>
  <si>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</si>
  <si>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</si>
  <si>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</si>
  <si>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</si>
  <si>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</si>
  <si>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</si>
  <si>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</si>
  <si>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</si>
  <si>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</si>
  <si>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</si>
  <si>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</si>
  <si>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</si>
  <si>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</si>
  <si>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</si>
  <si>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</si>
  <si>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</si>
  <si>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</si>
  <si>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</si>
  <si>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</si>
  <si>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</si>
  <si>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</si>
  <si>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</si>
  <si>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</si>
  <si>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</si>
  <si>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</si>
  <si>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</si>
  <si>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</si>
  <si>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</si>
  <si>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</si>
  <si>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</si>
  <si>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</si>
  <si>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</si>
  <si>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</si>
  <si>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</si>
  <si>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</si>
  <si>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</si>
  <si>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</si>
  <si>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</si>
  <si>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</si>
  <si>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</si>
  <si>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</si>
  <si>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</si>
  <si>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</si>
  <si>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</si>
  <si>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</si>
  <si>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</si>
  <si>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</si>
  <si>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</si>
  <si>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</si>
  <si>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</si>
  <si>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</si>
  <si>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</si>
  <si>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</si>
  <si>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</si>
  <si>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</si>
  <si>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</si>
  <si>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</si>
  <si>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</si>
  <si>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</si>
  <si>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</si>
  <si>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</si>
  <si>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</si>
  <si>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</si>
  <si>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</si>
  <si>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</si>
  <si>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</si>
  <si>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</si>
  <si>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</si>
  <si>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</si>
  <si>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</si>
  <si>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</si>
  <si>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</si>
  <si>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</si>
  <si>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</si>
  <si>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</si>
  <si>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</si>
  <si>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</si>
  <si>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</si>
  <si>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</si>
  <si>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</si>
  <si>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</si>
  <si>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</si>
  <si>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</si>
  <si>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</si>
  <si>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</si>
  <si>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</si>
  <si>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</si>
  <si>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</si>
  <si>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</si>
  <si>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</si>
  <si>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</si>
  <si>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</si>
  <si>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</si>
  <si>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</si>
  <si>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</si>
  <si>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</si>
  <si>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</si>
  <si>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</si>
  <si>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</si>
  <si>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</si>
  <si>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</si>
  <si>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</si>
  <si>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</si>
  <si>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</si>
  <si>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</si>
  <si>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</si>
  <si>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</si>
  <si>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</si>
  <si>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</si>
  <si>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</si>
  <si>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</si>
  <si>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</si>
  <si>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</si>
  <si>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</si>
  <si>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</si>
  <si>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</si>
  <si>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</si>
  <si>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</si>
  <si>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</si>
  <si>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</si>
  <si>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</si>
  <si>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</si>
  <si>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</si>
  <si>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</si>
  <si>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</si>
  <si>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</si>
  <si>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</si>
  <si>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</si>
  <si>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</si>
  <si>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</si>
  <si>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</si>
  <si>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</si>
  <si>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</si>
  <si>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</si>
  <si>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</si>
  <si>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</si>
  <si>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</si>
  <si>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</si>
  <si>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</si>
  <si>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</si>
  <si>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</si>
  <si>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</si>
  <si>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</si>
  <si>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</si>
  <si>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</si>
  <si>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</si>
  <si>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</si>
  <si>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</si>
  <si>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</si>
  <si>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</si>
  <si>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</si>
  <si>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</si>
  <si>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</si>
  <si>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</si>
  <si>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</si>
  <si>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</si>
  <si>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</si>
  <si>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</si>
  <si>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</si>
  <si>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</si>
  <si>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</si>
  <si>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</si>
  <si>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</si>
  <si>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</si>
  <si>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</si>
  <si>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</si>
  <si>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</si>
  <si>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</si>
  <si>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</si>
  <si>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</si>
  <si>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</si>
  <si>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</si>
  <si>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</si>
  <si>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</si>
  <si>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</si>
  <si>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</si>
  <si>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</si>
  <si>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</si>
  <si>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</si>
  <si>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</si>
  <si>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</si>
  <si>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</si>
  <si>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</si>
  <si>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</si>
  <si>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</si>
  <si>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</si>
  <si>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</si>
  <si>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</si>
  <si>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</si>
  <si>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</si>
  <si>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</si>
  <si>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</si>
  <si>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</si>
  <si>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</si>
  <si>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</si>
  <si>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</si>
  <si>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</si>
  <si>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</si>
  <si>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</si>
  <si>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</si>
  <si>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</si>
  <si>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</si>
  <si>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</si>
  <si>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</si>
  <si>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</si>
  <si>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</si>
  <si>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</si>
  <si>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</si>
  <si>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</si>
  <si>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</si>
  <si>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</si>
  <si>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</si>
  <si>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</si>
  <si>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</si>
  <si>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</si>
  <si>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</si>
  <si>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</si>
  <si>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</si>
  <si>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</si>
  <si>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</si>
  <si>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</si>
  <si>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</si>
  <si>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</si>
  <si>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</si>
  <si>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</si>
  <si>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</si>
  <si>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</si>
  <si>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</si>
  <si>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</si>
  <si>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</si>
  <si>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</si>
  <si>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</si>
  <si>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</si>
  <si>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</si>
  <si>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</si>
  <si>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</si>
  <si>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</si>
  <si>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</si>
  <si>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</si>
  <si>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</si>
  <si>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</si>
  <si>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</si>
  <si>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</si>
  <si>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</si>
  <si>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</si>
  <si>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</si>
  <si>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</si>
  <si>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</si>
  <si>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</si>
  <si>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</si>
  <si>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</si>
  <si>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</si>
  <si>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</si>
  <si>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</si>
  <si>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</si>
  <si>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</si>
  <si>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</si>
  <si>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</si>
  <si>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</si>
  <si>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</si>
  <si>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</si>
  <si>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</si>
  <si>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</si>
  <si>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</si>
  <si>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</si>
  <si>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</si>
  <si>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</si>
  <si>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</si>
  <si>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</si>
  <si>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</si>
  <si>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</si>
  <si>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</si>
  <si>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</si>
  <si>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</si>
  <si>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</si>
  <si>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</si>
  <si>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</si>
  <si>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</si>
  <si>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</si>
  <si>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</si>
  <si>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</si>
  <si>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</si>
  <si>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</si>
  <si>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</si>
  <si>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</si>
  <si>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</si>
  <si>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</si>
  <si>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</si>
  <si>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</si>
  <si>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</si>
  <si>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</si>
  <si>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</si>
  <si>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</si>
  <si>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</si>
  <si>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</si>
  <si>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</si>
  <si>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</si>
  <si>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</si>
  <si>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</si>
  <si>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</si>
  <si>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</si>
  <si>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</si>
  <si>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</si>
  <si>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</si>
  <si>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</si>
  <si>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</si>
  <si>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</si>
  <si>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</si>
  <si>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</si>
  <si>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</si>
  <si>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</si>
  <si>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</si>
  <si>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</si>
  <si>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</si>
  <si>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</si>
  <si>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</si>
  <si>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</si>
  <si>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</si>
  <si>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</si>
  <si>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</si>
  <si>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</si>
  <si>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</si>
  <si>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</si>
  <si>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</si>
  <si>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</si>
  <si>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</si>
  <si>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</si>
  <si>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</si>
  <si>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</si>
  <si>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</si>
  <si>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</si>
  <si>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</si>
  <si>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</si>
  <si>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</si>
  <si>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</si>
  <si>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</si>
  <si>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</si>
  <si>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</si>
  <si>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</si>
  <si>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</si>
  <si>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</si>
  <si>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</si>
  <si>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</si>
  <si>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</si>
  <si>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</si>
  <si>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</si>
  <si>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</si>
  <si>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</si>
  <si>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</si>
  <si>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</si>
  <si>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</si>
  <si>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</si>
  <si>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</si>
  <si>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</si>
  <si>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</si>
  <si>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</si>
  <si>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</si>
  <si>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</si>
  <si>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</si>
  <si>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</si>
  <si>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</si>
  <si>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</si>
  <si>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</si>
  <si>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</si>
  <si>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</si>
  <si>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</si>
  <si>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</si>
  <si>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</si>
  <si>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</si>
  <si>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</si>
  <si>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</si>
  <si>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</si>
  <si>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</si>
  <si>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</si>
  <si>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</si>
  <si>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</si>
  <si>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</si>
  <si>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</si>
  <si>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</si>
  <si>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</si>
  <si>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</si>
  <si>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</si>
  <si>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</si>
  <si>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</si>
  <si>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</si>
  <si>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</si>
  <si>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</si>
  <si>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</si>
  <si>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</si>
  <si>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</si>
  <si>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</si>
  <si>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</si>
  <si>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</si>
  <si>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</si>
  <si>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</si>
  <si>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</si>
  <si>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</si>
  <si>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</si>
  <si>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</si>
  <si>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</si>
  <si>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</si>
  <si>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</si>
  <si>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</si>
  <si>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</si>
  <si>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</si>
  <si>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</si>
  <si>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</si>
  <si>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</si>
  <si>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</si>
  <si>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</si>
  <si>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</si>
  <si>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</si>
  <si>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</si>
  <si>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</si>
  <si>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</si>
  <si>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</si>
  <si>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</si>
  <si>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</si>
  <si>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</si>
  <si>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</si>
  <si>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</si>
  <si>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</si>
  <si>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</si>
  <si>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</si>
  <si>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</si>
  <si>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</si>
  <si>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</si>
  <si>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</si>
  <si>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</si>
  <si>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</si>
  <si>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</si>
  <si>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</si>
  <si>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</si>
  <si>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</si>
  <si>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</si>
  <si>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</si>
  <si>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</si>
  <si>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</si>
  <si>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</si>
  <si>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</si>
  <si>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</si>
  <si>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</si>
  <si>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</si>
  <si>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</si>
  <si>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</si>
  <si>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</si>
  <si>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</si>
  <si>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</si>
  <si>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</si>
  <si>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</si>
  <si>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</si>
  <si>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</si>
  <si>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</si>
  <si>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</si>
  <si>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</si>
  <si>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</si>
  <si>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</si>
  <si>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</si>
  <si>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</si>
  <si>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</si>
  <si>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</si>
  <si>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</si>
  <si>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</si>
  <si>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</si>
  <si>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</si>
  <si>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</si>
  <si>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</si>
  <si>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</si>
  <si>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</si>
  <si>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</si>
  <si>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</si>
  <si>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</si>
  <si>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</si>
  <si>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</si>
  <si>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</si>
  <si>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</si>
  <si>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</si>
  <si>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</si>
  <si>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</si>
  <si>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</si>
  <si>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</si>
  <si>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</si>
  <si>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</si>
  <si>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</si>
  <si>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</si>
  <si>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</si>
  <si>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</si>
  <si>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</si>
  <si>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</si>
  <si>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</si>
  <si>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</si>
  <si>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</si>
  <si>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</si>
  <si>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</si>
  <si>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</si>
  <si>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</si>
  <si>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</si>
  <si>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</si>
  <si>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</si>
  <si>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</si>
  <si>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</si>
  <si>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</si>
  <si>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</si>
  <si>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</si>
  <si>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</si>
  <si>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</si>
  <si>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</si>
  <si>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</si>
  <si>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</si>
  <si>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</si>
  <si>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</si>
  <si>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</si>
  <si>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</si>
  <si>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</si>
  <si>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</si>
  <si>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</si>
  <si>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</si>
  <si>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</si>
  <si>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</si>
  <si>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</si>
  <si>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</si>
  <si>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</si>
  <si>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</si>
  <si>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</si>
  <si>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</si>
  <si>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</si>
  <si>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</si>
  <si>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</si>
  <si>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</si>
  <si>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</si>
  <si>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</si>
  <si>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</si>
  <si>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</si>
  <si>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</si>
  <si>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</si>
  <si>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</si>
  <si>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</si>
  <si>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</si>
  <si>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</si>
  <si>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</si>
  <si>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</si>
  <si>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</si>
  <si>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</si>
  <si>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</si>
  <si>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</si>
  <si>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</si>
  <si>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</si>
  <si>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</si>
  <si>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</si>
  <si>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</si>
  <si>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</si>
  <si>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</si>
  <si>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</si>
  <si>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</si>
  <si>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</si>
  <si>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</si>
  <si>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</si>
  <si>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</si>
  <si>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</si>
  <si>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</si>
  <si>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</si>
  <si>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</si>
  <si>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</si>
  <si>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</si>
  <si>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</si>
  <si>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</si>
  <si>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</si>
  <si>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</si>
  <si>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</si>
  <si>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</si>
  <si>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</si>
  <si>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</si>
  <si>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</si>
  <si>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</si>
  <si>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</si>
  <si>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</si>
  <si>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</si>
  <si>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</si>
  <si>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</si>
  <si>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</si>
  <si>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</si>
  <si>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</si>
  <si>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</si>
  <si>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</si>
  <si>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</si>
  <si>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</si>
  <si>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</si>
  <si>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</si>
  <si>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</si>
  <si>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</si>
  <si>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</si>
  <si>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</si>
  <si>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</si>
  <si>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</si>
  <si>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</si>
  <si>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</si>
  <si>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</si>
  <si>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</si>
  <si>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</si>
  <si>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</si>
  <si>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</si>
  <si>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</si>
  <si>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</si>
  <si>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</si>
  <si>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</si>
  <si>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</si>
  <si>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</si>
  <si>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</si>
  <si>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</si>
  <si>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</si>
  <si>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</si>
  <si>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</si>
  <si>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</si>
  <si>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</si>
  <si>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</si>
  <si>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</si>
  <si>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</si>
  <si>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</si>
  <si>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</si>
  <si>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</si>
  <si>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</si>
  <si>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</si>
  <si>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</si>
  <si>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</si>
  <si>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</si>
  <si>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</si>
  <si>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</si>
  <si>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</si>
  <si>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</si>
  <si>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</si>
  <si>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</si>
  <si>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</si>
  <si>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</si>
  <si>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</si>
  <si>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</si>
  <si>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</si>
  <si>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</si>
  <si>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</si>
  <si>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</si>
  <si>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</si>
  <si>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</si>
  <si>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</si>
  <si>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</si>
  <si>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</si>
  <si>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</si>
  <si>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</si>
  <si>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</si>
  <si>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</si>
  <si>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</si>
  <si>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</si>
  <si>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</si>
  <si>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</si>
  <si>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</si>
  <si>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</si>
  <si>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</si>
  <si>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</si>
  <si>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</si>
  <si>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</si>
  <si>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</si>
  <si>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</si>
  <si>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</si>
  <si>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</si>
  <si>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</si>
  <si>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</si>
  <si>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</si>
  <si>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</si>
  <si>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</si>
  <si>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</si>
  <si>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</si>
  <si>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</si>
  <si>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</si>
  <si>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</si>
  <si>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</si>
  <si>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</si>
  <si>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</si>
  <si>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</si>
  <si>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</si>
  <si>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</si>
  <si>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</si>
  <si>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</si>
  <si>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</si>
  <si>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</si>
  <si>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</si>
  <si>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</si>
  <si>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</si>
  <si>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</si>
  <si>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</si>
  <si>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</si>
  <si>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</si>
  <si>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</si>
  <si>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</si>
  <si>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</si>
  <si>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</si>
  <si>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</si>
  <si>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</si>
  <si>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</si>
  <si>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</si>
  <si>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</si>
  <si>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</si>
  <si>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</si>
  <si>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</si>
  <si>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</si>
  <si>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</si>
  <si>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</si>
  <si>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</si>
  <si>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</si>
  <si>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</si>
  <si>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</si>
  <si>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</si>
  <si>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</si>
  <si>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</si>
  <si>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</si>
  <si>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</si>
  <si>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</si>
  <si>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</si>
  <si>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</si>
  <si>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</si>
  <si>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</si>
  <si>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</si>
  <si>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</si>
  <si>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</si>
  <si>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</si>
  <si>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</si>
  <si>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</si>
  <si>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</si>
  <si>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</si>
  <si>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</si>
  <si>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</si>
  <si>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</si>
  <si>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</si>
  <si>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</si>
  <si>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</si>
  <si>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</si>
  <si>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</si>
  <si>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</si>
  <si>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</si>
  <si>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</si>
  <si>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</si>
  <si>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</si>
  <si>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</si>
  <si>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</si>
  <si>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</si>
  <si>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</si>
  <si>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</si>
  <si>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</si>
  <si>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</si>
  <si>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</si>
  <si>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</si>
  <si>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</si>
  <si>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</si>
  <si>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</si>
  <si>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</si>
  <si>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</si>
  <si>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</si>
  <si>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</si>
  <si>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</si>
  <si>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</si>
  <si>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</si>
  <si>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</si>
  <si>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</si>
  <si>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</si>
  <si>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</si>
  <si>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</si>
  <si>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</si>
  <si>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</si>
  <si>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</si>
  <si>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</si>
  <si>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</si>
  <si>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</si>
  <si>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</si>
  <si>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</si>
  <si>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</si>
  <si>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</si>
  <si>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</si>
  <si>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</si>
  <si>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</si>
  <si>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</si>
  <si>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</si>
  <si>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</si>
  <si>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</si>
  <si>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</si>
  <si>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</si>
  <si>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</si>
  <si>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</si>
  <si>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</si>
  <si>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</si>
  <si>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</si>
  <si>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</si>
  <si>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</si>
  <si>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</si>
  <si>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</si>
  <si>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</si>
  <si>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</si>
  <si>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</si>
  <si>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</si>
  <si>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</si>
  <si>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</si>
  <si>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</si>
  <si>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</si>
  <si>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</si>
  <si>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</si>
  <si>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</si>
  <si>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</si>
  <si>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</si>
  <si>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</si>
  <si>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</si>
  <si>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</si>
  <si>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</si>
  <si>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</si>
  <si>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</si>
  <si>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</si>
  <si>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</si>
  <si>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</si>
  <si>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</si>
  <si>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</si>
  <si>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</si>
  <si>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</si>
  <si>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</si>
  <si>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</si>
  <si>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</si>
  <si>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</si>
  <si>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</si>
  <si>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</si>
  <si>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</si>
  <si>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</si>
  <si>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</si>
  <si>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</si>
  <si>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</si>
  <si>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</si>
  <si>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</si>
  <si>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</si>
  <si>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</si>
  <si>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</si>
  <si>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</si>
  <si>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</si>
  <si>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</si>
  <si>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</si>
  <si>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</si>
  <si>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</si>
  <si>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</si>
  <si>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</si>
  <si>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</si>
  <si>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</si>
  <si>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</si>
  <si>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</si>
  <si>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</si>
  <si>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</si>
  <si>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</si>
  <si>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</si>
  <si>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</si>
  <si>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</si>
  <si>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</si>
  <si>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</si>
  <si>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</si>
  <si>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</si>
  <si>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</si>
  <si>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</si>
  <si>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</si>
  <si>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</si>
  <si>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</si>
  <si>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</si>
  <si>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</si>
  <si>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</si>
  <si>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</si>
  <si>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</si>
  <si>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</si>
  <si>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</si>
  <si>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</si>
  <si>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</si>
  <si>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</si>
  <si>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</si>
  <si>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</si>
  <si>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</si>
  <si>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</si>
  <si>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</si>
  <si>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</si>
  <si>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</si>
  <si>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</si>
  <si>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</si>
  <si>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</si>
  <si>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</si>
  <si>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</si>
  <si>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</si>
  <si>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</si>
  <si>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</si>
  <si>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</si>
  <si>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</si>
  <si>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</si>
  <si>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</si>
  <si>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</si>
  <si>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</si>
  <si>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</si>
  <si>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</si>
  <si>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</si>
  <si>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</si>
  <si>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</si>
  <si>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</si>
  <si>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</si>
  <si>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</si>
  <si>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</si>
  <si>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</si>
  <si>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</si>
  <si>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</si>
  <si>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</si>
  <si>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</si>
  <si>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</si>
  <si>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</si>
  <si>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</si>
  <si>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</si>
  <si>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</si>
  <si>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</si>
  <si>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</si>
  <si>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</si>
  <si>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</si>
  <si>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</si>
  <si>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</si>
  <si>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</si>
  <si>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</si>
  <si>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</si>
  <si>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</si>
  <si>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</si>
  <si>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</si>
  <si>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</si>
  <si>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</si>
  <si>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</si>
  <si>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</si>
  <si>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</si>
  <si>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</si>
  <si>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</si>
  <si>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</si>
  <si>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</si>
  <si>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</si>
  <si>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</si>
  <si>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</si>
  <si>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</si>
  <si>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</si>
  <si>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</si>
  <si>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</si>
  <si>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</si>
  <si>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</si>
  <si>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</si>
  <si>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</si>
  <si>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</si>
  <si>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</si>
  <si>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</si>
  <si>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</si>
  <si>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</si>
  <si>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</si>
  <si>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</si>
  <si>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</si>
  <si>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</si>
  <si>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</si>
  <si>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</si>
  <si>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</si>
  <si>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</si>
  <si>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</si>
  <si>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</si>
  <si>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</si>
  <si>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</si>
  <si>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</si>
  <si>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</si>
  <si>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</si>
  <si>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</si>
  <si>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</si>
  <si>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</si>
  <si>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</si>
  <si>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</si>
  <si>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</si>
  <si>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</si>
  <si>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</si>
  <si>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</si>
  <si>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</si>
  <si>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</si>
  <si>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</si>
  <si>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</si>
  <si>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</si>
  <si>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</si>
  <si>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</si>
  <si>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</si>
  <si>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</si>
  <si>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</si>
  <si>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</si>
  <si>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</si>
  <si>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</si>
  <si>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</si>
  <si>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</si>
  <si>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</si>
  <si>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</si>
  <si>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</si>
  <si>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</si>
  <si>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</si>
  <si>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</si>
  <si>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</si>
  <si>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</si>
  <si>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</si>
  <si>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</si>
  <si>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</si>
  <si>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</si>
  <si>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</si>
  <si>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</si>
  <si>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</si>
  <si>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</si>
  <si>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</si>
  <si>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</si>
  <si>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</si>
  <si>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</si>
  <si>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</si>
  <si>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</si>
  <si>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</si>
  <si>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</si>
  <si>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</si>
  <si>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</si>
  <si>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</si>
  <si>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</si>
  <si>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</si>
  <si>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</si>
  <si>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</si>
  <si>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</si>
  <si>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</si>
  <si>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</si>
  <si>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</si>
  <si>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</si>
  <si>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</si>
  <si>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</si>
  <si>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</si>
  <si>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</si>
  <si>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</si>
  <si>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</si>
  <si>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</si>
  <si>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</si>
  <si>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</si>
  <si>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</si>
  <si>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</si>
  <si>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</si>
  <si>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</si>
  <si>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</si>
  <si>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</si>
  <si>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</si>
  <si>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</si>
  <si>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</si>
  <si>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</si>
  <si>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</si>
  <si>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</si>
  <si>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</si>
  <si>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</si>
  <si>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</si>
  <si>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</si>
  <si>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</si>
  <si>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</si>
  <si>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</si>
  <si>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</si>
  <si>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</si>
  <si>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</si>
  <si>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</si>
  <si>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</si>
  <si>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</si>
  <si>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</si>
  <si>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</si>
  <si>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</si>
  <si>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</si>
  <si>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</si>
  <si>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</si>
  <si>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</si>
  <si>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</si>
  <si>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</si>
  <si>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</si>
  <si>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</si>
  <si>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</si>
  <si>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</si>
  <si>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</si>
  <si>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</si>
  <si>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</si>
  <si>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</si>
  <si>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</si>
  <si>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</si>
  <si>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</si>
  <si>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</si>
  <si>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</si>
  <si>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</si>
  <si>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</si>
  <si>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</si>
  <si>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</si>
  <si>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</si>
  <si>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</si>
  <si>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</si>
  <si>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</si>
  <si>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</si>
  <si>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</si>
  <si>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</si>
  <si>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</si>
  <si>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</si>
  <si>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</si>
  <si>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</si>
  <si>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</si>
  <si>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</si>
  <si>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</si>
  <si>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</si>
  <si>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</si>
  <si>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</si>
  <si>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</si>
  <si>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</si>
  <si>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</si>
  <si>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</si>
  <si>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</si>
  <si>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</si>
  <si>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</si>
  <si>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</si>
  <si>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</si>
  <si>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</si>
  <si>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</si>
  <si>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</si>
  <si>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</si>
  <si>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</si>
  <si>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</si>
  <si>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</si>
  <si>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</si>
  <si>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</si>
  <si>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</si>
  <si>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</si>
  <si>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</si>
  <si>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</si>
  <si>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</si>
  <si>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</si>
  <si>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</si>
  <si>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</si>
  <si>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</si>
  <si>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</si>
  <si>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</si>
  <si>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</si>
  <si>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</si>
  <si>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</si>
  <si>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</si>
  <si>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</si>
  <si>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</si>
  <si>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</si>
  <si>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</si>
  <si>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</si>
  <si>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</si>
  <si>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</si>
  <si>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</si>
  <si>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</si>
  <si>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</si>
  <si>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</si>
  <si>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</si>
  <si>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</si>
  <si>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</si>
  <si>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</si>
  <si>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</si>
  <si>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</si>
  <si>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</si>
  <si>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</si>
  <si>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</si>
  <si>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</si>
  <si>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</si>
  <si>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</si>
  <si>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</si>
  <si>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</si>
  <si>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</si>
  <si>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</si>
  <si>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</si>
  <si>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</si>
  <si>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</si>
  <si>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</si>
  <si>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</si>
  <si>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</si>
  <si>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</si>
  <si>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</si>
  <si>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</si>
  <si>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</si>
  <si>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</si>
  <si>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</si>
  <si>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</si>
  <si>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</si>
  <si>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</si>
  <si>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</si>
  <si>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</si>
  <si>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</si>
  <si>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</si>
  <si>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</si>
  <si>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</si>
  <si>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</si>
  <si>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</si>
  <si>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</si>
  <si>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</si>
  <si>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</si>
  <si>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</si>
  <si>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</si>
  <si>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</si>
  <si>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</si>
  <si>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</si>
  <si>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</si>
  <si>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</si>
  <si>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</si>
  <si>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</si>
  <si>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</si>
  <si>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</si>
  <si>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</si>
  <si>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</si>
  <si>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</si>
  <si>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</si>
  <si>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</si>
  <si>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</si>
  <si>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</si>
  <si>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</si>
  <si>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</si>
  <si>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</si>
  <si>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</si>
  <si>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</si>
  <si>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</si>
  <si>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</si>
  <si>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</si>
  <si>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</si>
  <si>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</si>
  <si>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</si>
  <si>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</si>
  <si>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</si>
  <si>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</si>
  <si>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</si>
  <si>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</si>
  <si>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</si>
  <si>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</si>
  <si>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</si>
  <si>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</si>
  <si>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</si>
  <si>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</si>
  <si>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</si>
  <si>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</si>
  <si>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</si>
  <si>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</si>
  <si>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</si>
  <si>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</si>
  <si>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</si>
  <si>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</si>
  <si>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</si>
  <si>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</si>
  <si>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</si>
  <si>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</si>
  <si>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</si>
  <si>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</si>
  <si>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</si>
  <si>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</si>
  <si>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</si>
  <si>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</si>
  <si>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</si>
  <si>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</si>
  <si>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</si>
  <si>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</si>
  <si>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</si>
  <si>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</si>
  <si>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</si>
  <si>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</si>
  <si>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</si>
  <si>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</si>
  <si>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</si>
  <si>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</si>
  <si>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</si>
  <si>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</si>
  <si>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</si>
  <si>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</si>
  <si>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</si>
  <si>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</si>
  <si>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</si>
  <si>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</si>
  <si>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</si>
  <si>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</si>
  <si>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</si>
  <si>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</si>
  <si>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</si>
  <si>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</si>
  <si>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</si>
  <si>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</si>
  <si>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</si>
  <si>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</si>
  <si>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</si>
  <si>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</si>
  <si>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</si>
  <si>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</si>
  <si>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</si>
  <si>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</si>
  <si>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</si>
  <si>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</si>
  <si>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</si>
  <si>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</si>
  <si>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</si>
  <si>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</si>
  <si>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</si>
  <si>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</si>
  <si>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</si>
  <si>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</si>
  <si>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</si>
  <si>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</si>
  <si>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</si>
  <si>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</si>
  <si>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</si>
  <si>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</si>
  <si>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</si>
  <si>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</si>
  <si>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</si>
  <si>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</si>
  <si>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</si>
  <si>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</si>
  <si>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</si>
  <si>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</si>
  <si>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</si>
  <si>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</si>
  <si>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</si>
  <si>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</si>
  <si>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</si>
  <si>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</si>
  <si>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</si>
  <si>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</si>
  <si>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</si>
  <si>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</si>
  <si>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</si>
  <si>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</si>
  <si>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</si>
  <si>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</si>
  <si>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</si>
  <si>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</si>
  <si>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</si>
  <si>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</si>
  <si>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</si>
  <si>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</si>
  <si>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</si>
  <si>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</si>
  <si>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</si>
  <si>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</si>
  <si>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</si>
  <si>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</si>
  <si>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</si>
  <si>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</si>
  <si>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</si>
  <si>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</si>
  <si>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</si>
  <si>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</si>
  <si>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</si>
  <si>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</si>
  <si>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</si>
  <si>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</si>
  <si>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</si>
  <si>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</si>
  <si>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</si>
  <si>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</si>
  <si>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</si>
  <si>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</si>
  <si>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</si>
  <si>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</si>
  <si>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</si>
  <si>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</si>
  <si>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</si>
  <si>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</si>
  <si>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</si>
  <si>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</si>
  <si>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</si>
  <si>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</si>
  <si>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</si>
  <si>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</si>
  <si>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</si>
  <si>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</si>
  <si>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</si>
  <si>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</si>
  <si>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</si>
  <si>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</si>
  <si>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</si>
  <si>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</si>
  <si>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</si>
  <si>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</si>
  <si>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</si>
  <si>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</si>
  <si>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</si>
  <si>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</si>
  <si>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</si>
  <si>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</si>
  <si>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</si>
  <si>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</si>
  <si>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</si>
  <si>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</si>
  <si>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</si>
  <si>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</si>
  <si>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</si>
  <si>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</si>
  <si>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</si>
  <si>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</si>
  <si>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</si>
  <si>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</si>
  <si>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</si>
  <si>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</si>
  <si>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</si>
  <si>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</si>
  <si>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</si>
  <si>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</si>
  <si>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</si>
  <si>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</si>
  <si>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</si>
  <si>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</si>
  <si>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</si>
  <si>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</si>
  <si>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</si>
  <si>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</si>
  <si>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</si>
  <si>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</si>
  <si>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</si>
  <si>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</si>
  <si>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</si>
  <si>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</si>
  <si>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</si>
  <si>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</si>
  <si>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</si>
  <si>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</si>
  <si>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</si>
  <si>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</si>
  <si>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</si>
  <si>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</si>
  <si>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</si>
  <si>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</si>
  <si>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</si>
  <si>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</si>
  <si>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</si>
  <si>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</si>
  <si>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</si>
  <si>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</si>
  <si>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</si>
  <si>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</si>
  <si>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</si>
  <si>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</si>
  <si>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</si>
  <si>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</si>
  <si>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</si>
  <si>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</si>
  <si>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</si>
  <si>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</si>
  <si>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</si>
  <si>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</si>
  <si>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</si>
  <si>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</si>
  <si>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</si>
  <si>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</si>
  <si>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</si>
  <si>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</si>
  <si>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</si>
  <si>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</si>
  <si>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</si>
  <si>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</si>
  <si>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</si>
  <si>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</si>
  <si>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</si>
  <si>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</si>
  <si>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</si>
  <si>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</si>
  <si>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</si>
  <si>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</si>
  <si>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</si>
  <si>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</si>
  <si>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</si>
  <si>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</si>
  <si>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</si>
  <si>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</si>
  <si>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</si>
  <si>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</si>
  <si>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</si>
  <si>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</si>
  <si>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</si>
  <si>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</si>
  <si>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</si>
  <si>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</si>
  <si>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</si>
  <si>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</si>
  <si>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</si>
  <si>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</si>
  <si>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</si>
  <si>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</si>
  <si>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</si>
  <si>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</si>
  <si>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</si>
  <si>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</si>
  <si>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</si>
  <si>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</si>
  <si>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</si>
  <si>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</si>
  <si>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</si>
  <si>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</si>
  <si>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</si>
  <si>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</si>
  <si>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</si>
  <si>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</si>
  <si>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</si>
  <si>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</si>
  <si>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</si>
  <si>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</si>
  <si>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</si>
  <si>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</si>
  <si>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</si>
  <si>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</si>
  <si>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</si>
  <si>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</si>
  <si>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</si>
  <si>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</si>
  <si>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</si>
  <si>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</si>
  <si>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</si>
  <si>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</si>
  <si>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</si>
  <si>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</si>
  <si>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</si>
  <si>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</si>
  <si>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</si>
  <si>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</si>
  <si>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</si>
  <si>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</si>
  <si>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</si>
  <si>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</si>
  <si>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</si>
  <si>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</si>
  <si>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</si>
  <si>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</si>
  <si>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</si>
  <si>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</si>
  <si>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</si>
  <si>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</si>
  <si>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</si>
  <si>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</si>
  <si>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</si>
  <si>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</si>
  <si>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</si>
  <si>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</si>
  <si>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</si>
  <si>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</si>
  <si>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</si>
  <si>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</si>
  <si>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</si>
  <si>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</si>
  <si>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</si>
  <si>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</si>
  <si>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</si>
  <si>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</si>
  <si>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</si>
  <si>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</si>
  <si>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</si>
  <si>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</si>
  <si>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</si>
  <si>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</si>
  <si>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</si>
  <si>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</si>
  <si>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</si>
  <si>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</si>
  <si>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</si>
  <si>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</si>
  <si>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</si>
  <si>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</si>
  <si>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</si>
  <si>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</si>
  <si>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</si>
  <si>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</si>
  <si>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</si>
  <si>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</si>
  <si>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</si>
  <si>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</si>
  <si>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</si>
  <si>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</si>
  <si>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</si>
  <si>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</si>
  <si>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</si>
  <si>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</si>
  <si>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</si>
  <si>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</si>
  <si>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</si>
  <si>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</si>
  <si>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</si>
  <si>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</si>
  <si>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</si>
  <si>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</si>
  <si>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</si>
  <si>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</si>
  <si>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</si>
  <si>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</si>
  <si>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</si>
  <si>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</si>
  <si>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</si>
  <si>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</si>
  <si>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</si>
  <si>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</si>
  <si>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</si>
  <si>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</si>
  <si>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</si>
  <si>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</si>
  <si>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</si>
  <si>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</si>
  <si>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</si>
  <si>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</si>
  <si>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</si>
  <si>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</si>
  <si>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</si>
  <si>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</si>
  <si>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</si>
  <si>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</si>
  <si>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</si>
  <si>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</si>
  <si>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</si>
  <si>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</si>
  <si>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</si>
  <si>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</si>
  <si>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</si>
  <si>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</si>
  <si>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</si>
  <si>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</si>
  <si>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</si>
  <si>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</si>
  <si>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</si>
  <si>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</si>
  <si>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</si>
  <si>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</si>
  <si>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</si>
  <si>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</si>
  <si>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</si>
  <si>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</si>
  <si>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</si>
  <si>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</si>
  <si>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</si>
  <si>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</si>
  <si>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</si>
  <si>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</si>
  <si>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</si>
  <si>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</si>
  <si>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</si>
  <si>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</si>
  <si>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</si>
  <si>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</si>
  <si>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</si>
  <si>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</si>
  <si>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</si>
  <si>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</si>
  <si>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</si>
  <si>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</si>
  <si>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</si>
  <si>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</si>
  <si>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</si>
  <si>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</si>
  <si>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</si>
  <si>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</si>
  <si>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</si>
  <si>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</si>
  <si>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</si>
  <si>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</si>
  <si>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</si>
  <si>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</si>
  <si>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</si>
  <si>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</si>
  <si>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</si>
  <si>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</si>
  <si>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</si>
  <si>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</si>
  <si>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</si>
  <si>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</si>
  <si>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</si>
  <si>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</si>
  <si>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</si>
  <si>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</si>
  <si>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</si>
  <si>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</si>
  <si>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</si>
  <si>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</si>
  <si>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</si>
  <si>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</si>
  <si>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</si>
  <si>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</si>
  <si>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</si>
  <si>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</si>
  <si>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</si>
  <si>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</si>
  <si>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</si>
  <si>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</si>
  <si>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</si>
  <si>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</si>
  <si>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</si>
  <si>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</si>
  <si>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</si>
  <si>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</si>
  <si>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</si>
  <si>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</si>
  <si>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</si>
  <si>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</si>
  <si>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</si>
  <si>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</si>
  <si>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</si>
  <si>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</si>
  <si>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</si>
  <si>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</si>
  <si>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</si>
  <si>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</si>
  <si>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</si>
  <si>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</si>
  <si>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</si>
  <si>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</si>
  <si>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</si>
  <si>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</si>
  <si>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</si>
  <si>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</si>
  <si>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</si>
  <si>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</si>
  <si>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</si>
  <si>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</si>
  <si>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</si>
  <si>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</si>
  <si>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</si>
  <si>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</si>
  <si>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</si>
  <si>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</si>
  <si>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</si>
  <si>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</si>
  <si>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</si>
  <si>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</si>
  <si>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</si>
  <si>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</si>
  <si>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</si>
  <si>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</si>
  <si>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</si>
  <si>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</si>
  <si>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</si>
  <si>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</si>
  <si>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</si>
  <si>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</si>
  <si>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</si>
  <si>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</si>
  <si>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</si>
  <si>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</si>
  <si>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</si>
  <si>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</si>
  <si>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</si>
  <si>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</si>
  <si>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</si>
  <si>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</si>
  <si>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</si>
  <si>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</si>
  <si>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</si>
  <si>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</si>
  <si>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</si>
  <si>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</si>
  <si>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</si>
  <si>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</si>
  <si>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</si>
  <si>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</si>
  <si>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</si>
  <si>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</si>
  <si>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</si>
  <si>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</si>
  <si>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</si>
  <si>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</si>
  <si>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</si>
  <si>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</si>
  <si>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</si>
  <si>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</si>
  <si>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</si>
  <si>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</si>
  <si>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</si>
  <si>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</si>
  <si>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</si>
  <si>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</si>
  <si>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</si>
  <si>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</si>
  <si>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</si>
  <si>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</si>
  <si>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</si>
  <si>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</si>
  <si>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</si>
  <si>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</si>
  <si>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</si>
  <si>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</si>
  <si>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</si>
  <si>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</si>
  <si>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</si>
  <si>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</si>
  <si>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</si>
  <si>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</si>
  <si>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</si>
  <si>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</si>
  <si>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</si>
  <si>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</si>
  <si>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</si>
  <si>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</si>
  <si>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</si>
  <si>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</si>
  <si>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</si>
  <si>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</si>
  <si>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</si>
  <si>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</si>
  <si>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</si>
  <si>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</si>
  <si>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</si>
  <si>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</si>
  <si>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</si>
  <si>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</si>
  <si>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</si>
  <si>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</si>
  <si>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</si>
  <si>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</si>
  <si>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</si>
  <si>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</si>
  <si>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</si>
  <si>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</si>
  <si>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</si>
  <si>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</si>
  <si>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</si>
  <si>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</si>
  <si>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</si>
  <si>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</si>
  <si>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</si>
  <si>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</si>
  <si>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</si>
  <si>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</si>
  <si>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</si>
  <si>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</si>
  <si>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</si>
  <si>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</si>
  <si>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</si>
  <si>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</si>
  <si>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</si>
  <si>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</si>
  <si>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</si>
  <si>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</si>
  <si>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</si>
  <si>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</si>
  <si>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</si>
  <si>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</si>
  <si>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</si>
  <si>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</si>
  <si>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</si>
  <si>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</si>
  <si>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</si>
  <si>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</si>
  <si>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</si>
  <si>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</si>
  <si>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</si>
  <si>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</si>
  <si>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</si>
  <si>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</si>
  <si>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</si>
  <si>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</si>
  <si>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</si>
  <si>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</si>
  <si>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</si>
  <si>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</si>
  <si>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</si>
  <si>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</si>
  <si>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</si>
  <si>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</si>
  <si>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</si>
  <si>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</si>
  <si>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</si>
  <si>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</si>
  <si>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</si>
  <si>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</si>
  <si>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</si>
  <si>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</si>
  <si>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</si>
  <si>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</si>
  <si>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</si>
  <si>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</si>
  <si>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</si>
  <si>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</si>
  <si>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</si>
  <si>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</si>
  <si>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</si>
  <si>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</si>
  <si>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</si>
  <si>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</si>
  <si>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</si>
  <si>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</si>
  <si>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</si>
  <si>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</si>
  <si>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</si>
  <si>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</si>
  <si>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</si>
  <si>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</si>
  <si>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</si>
  <si>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</si>
  <si>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</si>
  <si>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</si>
  <si>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</si>
  <si>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</si>
  <si>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</si>
  <si>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</si>
  <si>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</si>
  <si>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</si>
  <si>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</si>
  <si>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</si>
  <si>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</si>
  <si>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</si>
  <si>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</si>
  <si>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</si>
  <si>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</si>
  <si>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</si>
  <si>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</si>
  <si>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</si>
  <si>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</si>
  <si>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</si>
  <si>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</si>
  <si>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</si>
  <si>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</si>
  <si>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</si>
  <si>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</si>
  <si>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</si>
  <si>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</si>
  <si>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</si>
  <si>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</si>
  <si>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</si>
  <si>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</si>
  <si>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</si>
  <si>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</si>
  <si>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</si>
  <si>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</si>
  <si>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</si>
  <si>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</si>
  <si>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</si>
  <si>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</si>
  <si>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</si>
  <si>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</si>
  <si>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</si>
  <si>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</si>
  <si>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</si>
  <si>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</si>
  <si>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</si>
  <si>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</si>
  <si>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</si>
  <si>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</si>
  <si>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</si>
  <si>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</si>
  <si>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</si>
  <si>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</si>
  <si>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</si>
  <si>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</si>
  <si>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</si>
  <si>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</si>
  <si>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</si>
  <si>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</si>
  <si>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</si>
  <si>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</si>
  <si>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</si>
  <si>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</si>
  <si>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</si>
  <si>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</si>
  <si>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</si>
  <si>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</si>
  <si>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</si>
  <si>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</si>
  <si>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</si>
  <si>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</si>
  <si>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</si>
  <si>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</si>
  <si>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</si>
  <si>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</si>
  <si>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</si>
  <si>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</si>
  <si>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</si>
  <si>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</si>
  <si>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</si>
  <si>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</si>
  <si>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</si>
  <si>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</si>
  <si>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</si>
  <si>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</si>
  <si>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</si>
  <si>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</si>
  <si>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</si>
  <si>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</si>
  <si>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</si>
  <si>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</si>
  <si>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</si>
  <si>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</si>
  <si>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</si>
  <si>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</si>
  <si>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</si>
  <si>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</si>
  <si>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</si>
  <si>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</si>
  <si>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</si>
  <si>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</si>
  <si>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</si>
  <si>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</si>
  <si>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</si>
  <si>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</si>
  <si>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</si>
  <si>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</si>
  <si>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</si>
  <si>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</si>
  <si>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</si>
  <si>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</si>
  <si>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</si>
  <si>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</si>
  <si>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</si>
  <si>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</si>
  <si>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</si>
  <si>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</si>
  <si>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</si>
  <si>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</si>
  <si>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</si>
  <si>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</si>
  <si>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</si>
  <si>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</si>
  <si>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</si>
  <si>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</si>
  <si>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</si>
  <si>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</si>
  <si>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</si>
  <si>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</si>
  <si>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</si>
  <si>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</si>
  <si>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</si>
  <si>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</si>
  <si>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</si>
  <si>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</si>
  <si>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</si>
  <si>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</si>
  <si>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</si>
  <si>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</si>
  <si>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</si>
  <si>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</si>
  <si>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</si>
  <si>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</si>
  <si>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</si>
  <si>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</si>
  <si>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</si>
  <si>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</si>
  <si>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</si>
  <si>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</si>
  <si>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</si>
  <si>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</si>
  <si>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</si>
  <si>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</si>
  <si>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</si>
  <si>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</si>
  <si>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</si>
  <si>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</si>
  <si>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</si>
  <si>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</si>
  <si>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</si>
  <si>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</si>
  <si>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</si>
  <si>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</si>
  <si>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</si>
  <si>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</si>
  <si>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</si>
  <si>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</si>
  <si>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</si>
  <si>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</si>
  <si>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</si>
  <si>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</si>
  <si>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</si>
  <si>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</si>
  <si>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</si>
  <si>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</si>
  <si>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</si>
  <si>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</si>
  <si>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</si>
  <si>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</si>
  <si>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</si>
  <si>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</si>
  <si>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</si>
  <si>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</si>
  <si>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</si>
  <si>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</si>
  <si>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</si>
  <si>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</si>
  <si>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</si>
  <si>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</si>
  <si>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</si>
  <si>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</si>
  <si>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</si>
  <si>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</si>
  <si>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</si>
  <si>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</si>
  <si>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</si>
  <si>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</si>
  <si>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</si>
  <si>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</si>
  <si>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</si>
  <si>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</si>
  <si>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</si>
  <si>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</si>
  <si>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</si>
  <si>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</si>
  <si>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</si>
  <si>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</si>
  <si>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</si>
  <si>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</si>
  <si>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</si>
  <si>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</si>
  <si>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</si>
  <si>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</si>
  <si>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</si>
  <si>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</si>
  <si>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</si>
  <si>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</si>
  <si>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</si>
  <si>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</si>
  <si>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</si>
  <si>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</si>
  <si>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</si>
  <si>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</si>
  <si>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</si>
  <si>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</si>
  <si>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</si>
  <si>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</si>
  <si>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</si>
  <si>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</si>
  <si>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</si>
  <si>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</si>
  <si>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</si>
  <si>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</si>
  <si>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</si>
  <si>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</si>
  <si>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</si>
  <si>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</si>
  <si>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</si>
  <si>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</si>
  <si>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</si>
  <si>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</si>
  <si>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</si>
  <si>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</si>
  <si>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</si>
  <si>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</si>
  <si>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</si>
  <si>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</si>
  <si>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</si>
  <si>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</si>
  <si>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</si>
  <si>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</si>
  <si>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</si>
  <si>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</si>
  <si>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</si>
  <si>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</si>
  <si>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</si>
  <si>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</si>
  <si>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</si>
  <si>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</si>
  <si>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</si>
  <si>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</si>
  <si>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</si>
  <si>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</si>
  <si>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</si>
  <si>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</si>
  <si>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</si>
  <si>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</si>
  <si>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</si>
  <si>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</si>
  <si>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</si>
  <si>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</si>
  <si>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</si>
  <si>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</si>
  <si>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</si>
  <si>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</si>
  <si>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</si>
  <si>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</si>
  <si>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</si>
  <si>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</si>
  <si>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</si>
  <si>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</si>
  <si>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</si>
  <si>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</si>
  <si>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</si>
  <si>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</si>
  <si>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</si>
  <si>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</si>
  <si>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</si>
  <si>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</si>
  <si>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</si>
  <si>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</si>
  <si>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</si>
  <si>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</si>
  <si>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</si>
  <si>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</si>
  <si>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</si>
  <si>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</si>
  <si>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</si>
  <si>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</si>
  <si>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</si>
  <si>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</si>
  <si>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</si>
  <si>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</si>
  <si>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</si>
  <si>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</si>
  <si>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</si>
  <si>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</si>
  <si>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</si>
  <si>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</si>
  <si>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</si>
  <si>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</si>
  <si>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</si>
  <si>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</si>
  <si>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</si>
  <si>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</si>
  <si>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</si>
  <si>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</si>
  <si>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</si>
  <si>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</si>
  <si>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</si>
  <si>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</si>
  <si>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</si>
  <si>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</si>
  <si>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</si>
  <si>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</si>
  <si>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</si>
  <si>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</si>
  <si>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</si>
  <si>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</si>
  <si>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</si>
  <si>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</si>
  <si>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</si>
  <si>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</si>
  <si>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</si>
  <si>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</si>
  <si>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</si>
  <si>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</si>
  <si>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</si>
  <si>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</si>
  <si>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</si>
  <si>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</si>
  <si>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</si>
  <si>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</si>
  <si>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</si>
  <si>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</si>
  <si>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</si>
  <si>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</si>
  <si>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</si>
  <si>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</si>
  <si>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</si>
  <si>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</si>
  <si>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</si>
  <si>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</si>
  <si>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</si>
  <si>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</si>
  <si>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</si>
  <si>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</si>
  <si>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</si>
  <si>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</si>
  <si>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</si>
  <si>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</si>
  <si>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</si>
  <si>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</si>
  <si>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</si>
  <si>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</si>
  <si>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</si>
  <si>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</si>
  <si>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</si>
  <si>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</si>
  <si>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</si>
  <si>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</si>
  <si>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</si>
  <si>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</si>
  <si>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</si>
  <si>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</si>
  <si>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</si>
  <si>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</si>
  <si>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</si>
  <si>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</si>
  <si>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</si>
  <si>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</si>
  <si>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</si>
  <si>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</si>
  <si>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</si>
  <si>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</si>
  <si>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</si>
  <si>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</si>
  <si>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</si>
  <si>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</si>
  <si>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</si>
  <si>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</si>
  <si>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</si>
  <si>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</si>
  <si>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</si>
  <si>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</si>
  <si>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</si>
  <si>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</si>
  <si>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</si>
  <si>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</si>
  <si>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</si>
  <si>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</si>
  <si>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</si>
  <si>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</si>
  <si>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</si>
  <si>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</si>
  <si>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</si>
  <si>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</si>
  <si>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</si>
  <si>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</si>
  <si>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</si>
  <si>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</si>
  <si>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</si>
  <si>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</si>
  <si>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</si>
  <si>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</si>
  <si>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</si>
  <si>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</si>
  <si>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</si>
  <si>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</si>
  <si>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</si>
  <si>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</si>
  <si>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</si>
  <si>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</si>
  <si>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</si>
  <si>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</si>
  <si>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</si>
  <si>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</si>
  <si>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</si>
  <si>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</si>
  <si>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</si>
  <si>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</si>
  <si>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</si>
  <si>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</si>
  <si>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</si>
  <si>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</si>
  <si>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</si>
  <si>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</si>
  <si>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</si>
  <si>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</si>
  <si>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</si>
  <si>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</si>
  <si>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</si>
  <si>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</si>
  <si>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</si>
  <si>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</si>
  <si>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</si>
  <si>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</si>
  <si>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</si>
  <si>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</si>
  <si>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</si>
  <si>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</si>
  <si>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</si>
  <si>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</si>
  <si>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</si>
  <si>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</si>
  <si>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</si>
  <si>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</si>
  <si>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</si>
  <si>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</si>
  <si>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</si>
  <si>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</si>
  <si>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</si>
  <si>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</si>
  <si>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</si>
  <si>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</si>
  <si>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</si>
  <si>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</si>
  <si>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</si>
  <si>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</si>
  <si>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</si>
  <si>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</si>
  <si>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</si>
  <si>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</si>
  <si>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</si>
  <si>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</si>
  <si>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</si>
  <si>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</si>
  <si>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</si>
  <si>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</si>
  <si>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</si>
  <si>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</si>
  <si>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</si>
  <si>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</si>
  <si>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</si>
  <si>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</si>
  <si>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</si>
  <si>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</si>
  <si>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</si>
  <si>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</si>
  <si>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</si>
  <si>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</si>
  <si>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</si>
  <si>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</si>
  <si>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</si>
  <si>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</si>
  <si>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</si>
  <si>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</si>
  <si>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</si>
  <si>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</si>
  <si>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</si>
  <si>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</si>
  <si>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</si>
  <si>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</si>
  <si>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</si>
  <si>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</si>
  <si>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</si>
  <si>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</si>
  <si>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</si>
  <si>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</si>
  <si>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</si>
  <si>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</si>
  <si>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</si>
  <si>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</si>
  <si>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</si>
  <si>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</si>
  <si>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</si>
  <si>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</si>
  <si>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</si>
  <si>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</si>
  <si>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</si>
  <si>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</si>
  <si>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</si>
  <si>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</si>
  <si>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</si>
  <si>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</si>
  <si>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</si>
  <si>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</si>
  <si>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</si>
  <si>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</si>
  <si>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</si>
  <si>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</si>
  <si>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</si>
  <si>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</si>
  <si>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</si>
  <si>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</si>
  <si>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</si>
  <si>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</si>
  <si>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</si>
  <si>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</si>
  <si>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</si>
  <si>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</si>
  <si>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</si>
  <si>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</si>
  <si>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</si>
  <si>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</si>
  <si>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</si>
  <si>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</si>
  <si>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</si>
  <si>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</si>
  <si>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</si>
  <si>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</si>
  <si>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</si>
  <si>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</si>
  <si>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</si>
  <si>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</si>
  <si>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</si>
  <si>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</si>
  <si>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</si>
  <si>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</si>
  <si>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</si>
  <si>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</si>
  <si>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</si>
  <si>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</si>
  <si>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</si>
  <si>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</si>
  <si>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</si>
  <si>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</si>
  <si>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</si>
  <si>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</si>
  <si>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</si>
  <si>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</si>
  <si>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</si>
  <si>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</si>
  <si>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</si>
  <si>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</si>
  <si>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</si>
  <si>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</si>
  <si>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</si>
  <si>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</si>
  <si>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</si>
  <si>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</si>
  <si>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</si>
  <si>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</si>
  <si>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</si>
  <si>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</si>
  <si>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</si>
  <si>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</si>
  <si>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</si>
  <si>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</si>
  <si>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</si>
  <si>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</si>
  <si>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</si>
  <si>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</si>
  <si>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</si>
  <si>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</si>
  <si>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</si>
  <si>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</si>
  <si>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</si>
  <si>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</si>
  <si>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</si>
  <si>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</si>
  <si>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</si>
  <si>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</si>
  <si>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</si>
  <si>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</si>
  <si>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</si>
  <si>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</si>
  <si>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</si>
  <si>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</si>
  <si>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</si>
  <si>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</si>
  <si>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</si>
  <si>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</si>
  <si>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</si>
  <si>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</si>
  <si>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</si>
  <si>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</si>
  <si>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</si>
  <si>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</si>
  <si>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</si>
  <si>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</si>
  <si>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</si>
  <si>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</si>
  <si>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</si>
  <si>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</si>
  <si>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</si>
  <si>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</si>
  <si>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</si>
  <si>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</si>
  <si>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</si>
  <si>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</si>
  <si>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</si>
  <si>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</si>
  <si>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</si>
  <si>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</si>
  <si>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</si>
  <si>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</si>
  <si>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</si>
  <si>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</si>
  <si>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</si>
  <si>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</si>
  <si>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</si>
  <si>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</si>
  <si>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</si>
  <si>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</si>
  <si>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</si>
  <si>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</si>
  <si>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</si>
  <si>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</si>
  <si>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</si>
  <si>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</si>
  <si>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</si>
  <si>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</si>
  <si>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</si>
  <si>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</si>
  <si>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</si>
  <si>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</si>
  <si>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</si>
  <si>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</si>
  <si>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</si>
  <si>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</si>
  <si>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</si>
  <si>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</si>
  <si>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</si>
  <si>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</si>
  <si>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</si>
  <si>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</si>
  <si>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</si>
  <si>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</si>
  <si>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</si>
  <si>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</si>
  <si>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</si>
  <si>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</si>
  <si>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</si>
  <si>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</si>
  <si>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</si>
  <si>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</si>
  <si>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</si>
  <si>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</si>
  <si>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</si>
  <si>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</si>
  <si>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</si>
  <si>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</si>
  <si>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</si>
  <si>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</si>
  <si>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</si>
  <si>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</si>
  <si>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</si>
  <si>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</si>
  <si>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</si>
  <si>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</si>
  <si>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</si>
  <si>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</si>
  <si>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</si>
  <si>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</si>
  <si>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</si>
  <si>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</si>
  <si>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</si>
  <si>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</si>
  <si>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</si>
  <si>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</si>
  <si>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</si>
  <si>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</si>
  <si>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</si>
  <si>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</si>
  <si>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</si>
  <si>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</si>
  <si>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</si>
  <si>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</si>
  <si>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</si>
  <si>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</si>
  <si>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</si>
  <si>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</si>
  <si>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</si>
  <si>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</si>
  <si>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</si>
  <si>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</si>
  <si>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</si>
  <si>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</si>
  <si>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</si>
  <si>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</si>
  <si>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</si>
  <si>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</si>
  <si>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</si>
  <si>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</si>
  <si>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</si>
  <si>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</si>
  <si>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</si>
  <si>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</si>
  <si>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</si>
  <si>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</si>
  <si>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</si>
  <si>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</si>
  <si>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</si>
  <si>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</si>
  <si>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</si>
  <si>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</si>
  <si>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</si>
  <si>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</si>
  <si>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</si>
  <si>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</si>
  <si>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</si>
  <si>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</si>
  <si>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</si>
  <si>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</si>
  <si>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</si>
  <si>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</si>
  <si>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</si>
  <si>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</si>
  <si>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</si>
  <si>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</si>
  <si>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</si>
  <si>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</si>
  <si>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</si>
  <si>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</si>
  <si>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</si>
  <si>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</si>
  <si>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</si>
  <si>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</si>
  <si>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</si>
  <si>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</si>
  <si>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</si>
  <si>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</si>
  <si>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</si>
  <si>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</si>
  <si>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</si>
  <si>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</si>
  <si>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</si>
  <si>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</si>
  <si>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</si>
  <si>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</si>
  <si>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</si>
  <si>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</si>
  <si>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</si>
  <si>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</si>
  <si>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</si>
  <si>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</si>
  <si>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</si>
  <si>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</si>
  <si>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</si>
  <si>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</si>
  <si>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</si>
  <si>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</si>
  <si>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</si>
  <si>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</si>
  <si>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</si>
  <si>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</si>
  <si>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</si>
  <si>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</si>
  <si>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</si>
  <si>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</si>
  <si>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</si>
  <si>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</si>
  <si>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</si>
  <si>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</si>
  <si>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</si>
  <si>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</si>
  <si>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</si>
  <si>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</si>
  <si>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</si>
  <si>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</si>
  <si>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</si>
  <si>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</si>
  <si>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</si>
  <si>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</si>
  <si>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</si>
  <si>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</si>
  <si>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</si>
  <si>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</si>
  <si>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</si>
  <si>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</si>
  <si>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</si>
  <si>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</si>
  <si>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</si>
  <si>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</si>
  <si>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</si>
  <si>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</si>
  <si>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</si>
  <si>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</si>
  <si>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</si>
  <si>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</si>
  <si>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</si>
  <si>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</si>
  <si>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</si>
  <si>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</si>
  <si>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</si>
  <si>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</si>
  <si>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</si>
  <si>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</si>
  <si>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</si>
  <si>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</si>
  <si>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</si>
  <si>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</si>
  <si>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</si>
  <si>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</si>
  <si>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</si>
  <si>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</si>
  <si>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</si>
  <si>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</si>
  <si>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</si>
  <si>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</si>
  <si>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</si>
  <si>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</si>
  <si>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</si>
  <si>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</si>
  <si>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</si>
  <si>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</si>
  <si>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</si>
  <si>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</si>
  <si>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</si>
  <si>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</si>
  <si>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</si>
  <si>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</si>
  <si>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</si>
  <si>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</si>
  <si>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</si>
  <si>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</si>
  <si>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</si>
  <si>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</si>
  <si>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</si>
  <si>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</si>
  <si>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</si>
  <si>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</si>
  <si>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</si>
  <si>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</si>
  <si>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</si>
  <si>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</si>
  <si>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</si>
  <si>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</si>
  <si>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</si>
  <si>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</si>
  <si>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</si>
  <si>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</si>
  <si>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</si>
  <si>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</si>
  <si>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</si>
  <si>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</si>
  <si>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</si>
  <si>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</si>
  <si>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</si>
  <si>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</si>
  <si>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</si>
  <si>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</si>
  <si>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</si>
  <si>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</si>
  <si>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</si>
  <si>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</si>
  <si>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</si>
  <si>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</si>
  <si>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</si>
  <si>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</si>
  <si>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</si>
  <si>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</si>
  <si>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</si>
  <si>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</si>
  <si>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</si>
  <si>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</si>
  <si>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</si>
  <si>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</si>
  <si>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</si>
  <si>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</si>
  <si>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</si>
  <si>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</si>
  <si>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</si>
  <si>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</si>
  <si>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</si>
  <si>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</si>
  <si>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</si>
  <si>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</si>
  <si>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</si>
  <si>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</si>
  <si>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</si>
  <si>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</si>
  <si>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</si>
  <si>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</si>
  <si>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</si>
  <si>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</si>
  <si>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</si>
  <si>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</si>
  <si>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</si>
  <si>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</si>
  <si>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</si>
  <si>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</si>
  <si>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</si>
  <si>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</si>
  <si>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</si>
  <si>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</si>
  <si>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</si>
  <si>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</si>
  <si>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</si>
  <si>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</si>
  <si>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</si>
  <si>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</si>
  <si>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</si>
  <si>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</si>
  <si>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</si>
  <si>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</si>
  <si>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</si>
  <si>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</si>
  <si>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</si>
  <si>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</si>
  <si>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</si>
  <si>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</si>
  <si>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</si>
  <si>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</si>
  <si>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</si>
  <si>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</si>
  <si>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</si>
  <si>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</si>
  <si>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</si>
  <si>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</si>
  <si>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</si>
  <si>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</si>
  <si>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</si>
  <si>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</si>
  <si>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</si>
  <si>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</si>
  <si>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</si>
  <si>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</si>
  <si>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</si>
  <si>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</si>
  <si>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</si>
  <si>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</si>
  <si>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</si>
  <si>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</si>
  <si>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</si>
  <si>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</si>
  <si>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</si>
  <si>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</si>
  <si>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</si>
  <si>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</si>
  <si>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</si>
  <si>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</si>
  <si>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</si>
  <si>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</si>
  <si>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</si>
  <si>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</si>
  <si>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</si>
  <si>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</si>
  <si>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</si>
  <si>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</si>
  <si>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</si>
  <si>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</si>
  <si>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</si>
  <si>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</si>
  <si>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</si>
  <si>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</si>
  <si>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</si>
  <si>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</si>
  <si>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</si>
  <si>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</si>
  <si>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</si>
  <si>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</si>
  <si>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</si>
  <si>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</si>
  <si>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</si>
  <si>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</si>
  <si>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</si>
  <si>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</si>
  <si>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</si>
  <si>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</si>
  <si>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</si>
  <si>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</si>
  <si>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</si>
  <si>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</si>
  <si>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</si>
  <si>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</si>
  <si>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</si>
  <si>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</si>
  <si>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</si>
  <si>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</si>
  <si>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</si>
  <si>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</si>
  <si>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</si>
  <si>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</si>
  <si>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</si>
  <si>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</si>
  <si>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</si>
  <si>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</si>
  <si>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</si>
  <si>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</si>
  <si>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</si>
  <si>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</si>
  <si>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</si>
  <si>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</si>
  <si>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</si>
  <si>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</si>
  <si>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</si>
  <si>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</si>
  <si>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</si>
  <si>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</si>
  <si>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</si>
  <si>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</si>
  <si>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</si>
  <si>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</si>
  <si>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</si>
  <si>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</si>
  <si>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</si>
  <si>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</si>
  <si>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</si>
  <si>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</si>
  <si>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</si>
  <si>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</si>
  <si>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</si>
  <si>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</si>
  <si>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</si>
  <si>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</si>
  <si>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</si>
  <si>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</si>
  <si>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</si>
  <si>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</si>
  <si>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</si>
  <si>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</si>
  <si>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</si>
  <si>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</si>
  <si>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</si>
  <si>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</si>
  <si>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</si>
  <si>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</si>
  <si>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</si>
  <si>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</si>
  <si>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</si>
  <si>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</si>
  <si>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</si>
  <si>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</si>
  <si>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</si>
  <si>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</si>
  <si>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</si>
  <si>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</si>
  <si>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</si>
  <si>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</si>
  <si>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</si>
  <si>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</si>
  <si>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</si>
  <si>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</si>
  <si>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</si>
  <si>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</si>
  <si>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</si>
  <si>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</si>
  <si>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</si>
  <si>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</si>
  <si>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</si>
  <si>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</si>
  <si>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</si>
  <si>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</si>
  <si>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</si>
  <si>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</si>
  <si>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</si>
  <si>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</si>
  <si>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</si>
  <si>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</si>
  <si>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</si>
  <si>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</si>
  <si>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</si>
  <si>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</si>
  <si>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</si>
  <si>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</si>
  <si>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</si>
  <si>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</si>
  <si>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</si>
  <si>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</si>
  <si>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</si>
  <si>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</si>
  <si>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</si>
  <si>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</si>
  <si>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</si>
  <si>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</si>
  <si>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</si>
  <si>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</si>
  <si>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</si>
  <si>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</si>
  <si>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</si>
  <si>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</si>
  <si>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</si>
  <si>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</si>
  <si>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</si>
  <si>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</si>
  <si>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</si>
  <si>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</si>
  <si>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</si>
  <si>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</si>
  <si>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</si>
  <si>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</si>
  <si>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</si>
  <si>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</si>
  <si>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</si>
  <si>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</si>
  <si>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</si>
  <si>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</si>
  <si>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</si>
  <si>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</si>
  <si>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</si>
  <si>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</si>
  <si>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</si>
  <si>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</si>
  <si>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</si>
  <si>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</si>
  <si>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</si>
  <si>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</si>
  <si>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</si>
  <si>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</si>
  <si>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</si>
  <si>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</si>
  <si>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</si>
  <si>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</si>
  <si>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</si>
  <si>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</si>
  <si>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</si>
  <si>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</si>
  <si>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</si>
  <si>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</si>
  <si>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</si>
  <si>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</si>
  <si>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</si>
  <si>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</si>
  <si>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</si>
  <si>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</si>
  <si>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</si>
  <si>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</si>
  <si>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</si>
  <si>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</si>
  <si>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</si>
  <si>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</si>
  <si>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</si>
  <si>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</si>
  <si>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</si>
  <si>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</si>
  <si>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</si>
  <si>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</si>
  <si>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</si>
  <si>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</si>
  <si>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</si>
  <si>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</si>
  <si>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</si>
  <si>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</si>
  <si>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</si>
  <si>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</si>
  <si>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</si>
  <si>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</si>
  <si>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</si>
  <si>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</si>
  <si>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</si>
  <si>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</si>
  <si>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</si>
  <si>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</si>
  <si>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</si>
  <si>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</si>
  <si>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</si>
  <si>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</si>
  <si>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</si>
  <si>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</si>
  <si>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</si>
  <si>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</si>
  <si>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</si>
  <si>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</si>
  <si>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</si>
  <si>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</si>
  <si>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</si>
  <si>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</si>
  <si>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</si>
  <si>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</si>
  <si>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</si>
  <si>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</si>
  <si>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</si>
  <si>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</si>
  <si>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</si>
  <si>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</si>
  <si>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</si>
  <si>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</si>
  <si>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</si>
  <si>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</si>
  <si>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</si>
  <si>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</si>
  <si>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</si>
  <si>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</si>
  <si>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</si>
  <si>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</si>
  <si>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</si>
  <si>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</si>
  <si>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</si>
  <si>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</si>
  <si>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</si>
  <si>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</si>
  <si>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</si>
  <si>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</si>
  <si>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</si>
  <si>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</si>
  <si>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</si>
  <si>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</si>
  <si>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</si>
  <si>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</si>
  <si>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</si>
  <si>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</si>
  <si>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</si>
  <si>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</si>
  <si>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</si>
  <si>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</si>
  <si>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</si>
  <si>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</si>
  <si>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</si>
  <si>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</si>
  <si>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</si>
  <si>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</si>
  <si>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</si>
  <si>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</si>
  <si>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</si>
  <si>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</si>
  <si>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</si>
  <si>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</si>
  <si>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</si>
  <si>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</si>
  <si>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</si>
  <si>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</si>
  <si>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</si>
  <si>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</si>
  <si>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</si>
  <si>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</si>
  <si>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</si>
  <si>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</si>
  <si>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</si>
  <si>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</si>
  <si>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</si>
  <si>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</si>
  <si>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</si>
  <si>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</si>
  <si>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</si>
  <si>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</si>
  <si>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</si>
  <si>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</si>
  <si>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</si>
  <si>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</si>
  <si>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</si>
  <si>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</si>
  <si>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</si>
  <si>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</si>
  <si>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</si>
  <si>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</si>
  <si>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</si>
  <si>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</si>
  <si>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</si>
  <si>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</si>
  <si>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</si>
  <si>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</si>
  <si>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</si>
  <si>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</si>
  <si>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</si>
  <si>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</si>
  <si>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</si>
  <si>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</si>
  <si>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</si>
  <si>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</si>
  <si>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</si>
  <si>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</si>
  <si>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</si>
  <si>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</si>
  <si>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</si>
  <si>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</si>
  <si>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</si>
  <si>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</si>
  <si>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</si>
  <si>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</si>
  <si>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</si>
  <si>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</si>
  <si>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</si>
  <si>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</si>
  <si>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</si>
  <si>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</si>
  <si>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</si>
  <si>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</si>
  <si>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</si>
  <si>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</si>
  <si>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</si>
  <si>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</si>
  <si>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</si>
  <si>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</si>
  <si>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</si>
  <si>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</si>
  <si>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</si>
  <si>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</si>
  <si>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</si>
  <si>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</si>
  <si>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</si>
  <si>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</si>
  <si>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</si>
  <si>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</si>
  <si>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</si>
  <si>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</si>
  <si>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</si>
  <si>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</si>
  <si>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</si>
  <si>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</si>
  <si>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</si>
  <si>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</si>
  <si>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</si>
  <si>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</si>
  <si>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</si>
  <si>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</si>
  <si>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</si>
  <si>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</si>
  <si>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</si>
  <si>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</si>
  <si>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</si>
  <si>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</si>
  <si>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</si>
  <si>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</si>
  <si>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</si>
  <si>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</si>
  <si>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</si>
  <si>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</si>
  <si>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</si>
  <si>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</si>
  <si>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</si>
  <si>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</si>
  <si>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</si>
  <si>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</si>
  <si>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</si>
  <si>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</si>
  <si>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</si>
  <si>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</si>
  <si>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</si>
  <si>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</si>
  <si>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</si>
  <si>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</si>
  <si>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</si>
  <si>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</si>
  <si>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</si>
  <si>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</si>
  <si>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</si>
  <si>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</si>
  <si>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</si>
  <si>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</si>
  <si>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</si>
  <si>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</si>
  <si>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</si>
  <si>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</si>
  <si>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</si>
  <si>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</si>
  <si>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</si>
  <si>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</si>
  <si>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</si>
  <si>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</si>
  <si>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</si>
  <si>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</si>
  <si>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</si>
  <si>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</si>
  <si>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</si>
  <si>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</si>
  <si>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</si>
  <si>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</si>
  <si>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</si>
  <si>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</si>
  <si>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</si>
  <si>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</si>
  <si>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</si>
  <si>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</si>
  <si>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</si>
  <si>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</si>
  <si>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</si>
  <si>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</si>
  <si>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</si>
  <si>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</si>
  <si>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</si>
  <si>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</si>
  <si>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</si>
  <si>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</si>
  <si>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</si>
  <si>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</si>
  <si>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</si>
  <si>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</si>
  <si>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</si>
  <si>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</si>
  <si>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</si>
  <si>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</si>
  <si>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</si>
  <si>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</si>
  <si>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</si>
  <si>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</si>
  <si>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</si>
  <si>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</si>
  <si>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</si>
  <si>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</si>
  <si>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</si>
  <si>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</si>
  <si>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</si>
  <si>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</si>
  <si>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</si>
  <si>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</si>
  <si>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</si>
  <si>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</si>
  <si>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</si>
  <si>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</si>
  <si>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</si>
  <si>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</si>
  <si>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</si>
  <si>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</si>
  <si>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</si>
  <si>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</si>
  <si>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</si>
  <si>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</si>
  <si>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</si>
  <si>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</si>
  <si>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</si>
  <si>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</si>
  <si>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</si>
  <si>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</si>
  <si>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</si>
  <si>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</si>
  <si>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</si>
  <si>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</si>
  <si>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</si>
  <si>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</si>
  <si>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</si>
  <si>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</si>
  <si>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</si>
  <si>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</si>
  <si>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</si>
  <si>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</si>
  <si>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</si>
  <si>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</si>
  <si>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</si>
  <si>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</si>
  <si>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</si>
  <si>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</si>
  <si>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</si>
  <si>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</si>
  <si>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</si>
  <si>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</si>
  <si>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</si>
  <si>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</si>
  <si>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</si>
  <si>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</si>
  <si>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</si>
  <si>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</si>
  <si>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</si>
  <si>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</si>
  <si>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</si>
  <si>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</si>
  <si>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</si>
  <si>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</si>
  <si>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</si>
  <si>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</si>
  <si>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</si>
  <si>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</si>
  <si>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</si>
  <si>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</si>
  <si>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</si>
  <si>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</si>
  <si>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</si>
  <si>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</si>
  <si>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</si>
  <si>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</si>
  <si>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</si>
  <si>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</si>
  <si>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</si>
  <si>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</si>
  <si>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</si>
  <si>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</si>
  <si>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</si>
  <si>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</si>
  <si>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</si>
  <si>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</si>
  <si>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</si>
  <si>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</si>
  <si>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</si>
  <si>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</si>
  <si>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</si>
  <si>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</si>
  <si>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</si>
  <si>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</si>
  <si>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</si>
  <si>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</si>
  <si>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</si>
  <si>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</si>
  <si>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</si>
  <si>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</si>
  <si>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</si>
  <si>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</si>
  <si>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</si>
  <si>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</si>
  <si>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</si>
  <si>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</si>
  <si>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</si>
  <si>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</si>
  <si>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</si>
  <si>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</si>
  <si>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</si>
  <si>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</si>
  <si>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</si>
  <si>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</si>
  <si>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</si>
  <si>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</si>
  <si>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</si>
  <si>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</si>
  <si>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</si>
  <si>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</si>
  <si>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</si>
  <si>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</si>
  <si>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</si>
  <si>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</si>
  <si>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</si>
  <si>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</si>
  <si>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</si>
  <si>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</si>
  <si>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</si>
  <si>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</si>
  <si>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</si>
  <si>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</si>
  <si>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</si>
  <si>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</si>
  <si>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</si>
  <si>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</si>
  <si>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</si>
  <si>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</si>
  <si>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</si>
  <si>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</si>
  <si>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</si>
  <si>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</si>
  <si>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</si>
  <si>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</si>
  <si>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</si>
  <si>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</si>
  <si>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</si>
  <si>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</si>
  <si>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</si>
  <si>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</si>
  <si>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</si>
  <si>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</si>
  <si>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</si>
  <si>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</si>
  <si>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</si>
  <si>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</si>
  <si>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</si>
  <si>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</si>
  <si>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</si>
  <si>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</si>
  <si>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</si>
  <si>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</si>
  <si>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</si>
  <si>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</si>
  <si>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</si>
  <si>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</si>
  <si>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</si>
  <si>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</si>
  <si>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</si>
  <si>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</si>
  <si>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</si>
  <si>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</si>
  <si>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</si>
  <si>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</si>
  <si>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</si>
  <si>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</si>
  <si>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</si>
  <si>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</si>
  <si>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</si>
  <si>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</si>
  <si>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</si>
  <si>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</si>
  <si>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</si>
  <si>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</si>
  <si>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</si>
  <si>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</si>
  <si>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</si>
  <si>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</si>
  <si>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</si>
  <si>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</si>
  <si>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</si>
  <si>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</si>
  <si>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</si>
  <si>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</si>
  <si>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</si>
  <si>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</si>
  <si>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</si>
  <si>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</si>
  <si>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</si>
  <si>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</si>
  <si>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</si>
  <si>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</si>
  <si>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</si>
  <si>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</si>
  <si>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</si>
  <si>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</si>
  <si>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</si>
  <si>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</si>
  <si>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</si>
  <si>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</si>
  <si>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</si>
  <si>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</si>
  <si>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</si>
  <si>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</si>
  <si>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</si>
  <si>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</si>
  <si>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</si>
  <si>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</si>
  <si>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</si>
  <si>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</si>
  <si>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</si>
  <si>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</si>
  <si>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</si>
  <si>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</si>
  <si>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</si>
  <si>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</si>
  <si>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</si>
  <si>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</si>
  <si>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</si>
  <si>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</si>
  <si>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</si>
  <si>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</si>
  <si>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</si>
  <si>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</si>
  <si>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</si>
  <si>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</si>
  <si>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</si>
  <si>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</si>
  <si>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</si>
  <si>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</si>
  <si>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</si>
  <si>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</si>
  <si>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</si>
  <si>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</si>
  <si>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</si>
  <si>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</si>
  <si>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</si>
  <si>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</si>
  <si>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</si>
  <si>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</si>
  <si>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</si>
  <si>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</si>
  <si>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</si>
  <si>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</si>
  <si>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</si>
  <si>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</si>
  <si>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</si>
  <si>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</si>
  <si>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</si>
  <si>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</si>
  <si>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</si>
  <si>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</si>
  <si>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</si>
  <si>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</si>
  <si>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</si>
  <si>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</si>
  <si>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</si>
  <si>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</si>
  <si>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</si>
  <si>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</si>
  <si>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</si>
  <si>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</si>
  <si>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</si>
  <si>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</si>
  <si>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</si>
  <si>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</si>
  <si>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</si>
  <si>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</si>
  <si>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</si>
  <si>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</si>
  <si>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</si>
  <si>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</si>
  <si>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</si>
  <si>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</si>
  <si>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</si>
  <si>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</si>
  <si>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</si>
  <si>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</si>
  <si>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</si>
  <si>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</si>
  <si>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</si>
  <si>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</si>
  <si>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</si>
  <si>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</si>
  <si>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</si>
  <si>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</si>
  <si>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</si>
  <si>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</si>
  <si>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</si>
  <si>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</si>
  <si>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</si>
  <si>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</si>
  <si>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</si>
  <si>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</si>
  <si>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</si>
  <si>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</si>
  <si>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</si>
  <si>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</si>
  <si>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</si>
  <si>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</si>
  <si>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</si>
  <si>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</si>
  <si>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</si>
  <si>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</si>
  <si>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</si>
  <si>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</si>
  <si>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</si>
  <si>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</si>
  <si>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</si>
  <si>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</si>
  <si>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</si>
  <si>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</si>
  <si>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</si>
  <si>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</si>
  <si>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</si>
  <si>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</si>
  <si>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</si>
  <si>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</si>
  <si>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</si>
  <si>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</si>
  <si>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</si>
  <si>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</si>
  <si>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</si>
  <si>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</si>
  <si>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</si>
  <si>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</si>
  <si>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</si>
  <si>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</si>
  <si>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</si>
  <si>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</si>
  <si>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</si>
  <si>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</si>
  <si>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</si>
  <si>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</si>
  <si>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</si>
  <si>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</si>
  <si>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</si>
  <si>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</si>
  <si>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</si>
  <si>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</si>
  <si>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</si>
  <si>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</si>
  <si>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</si>
  <si>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</si>
  <si>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</si>
  <si>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</si>
  <si>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</si>
  <si>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</si>
  <si>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</si>
  <si>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</si>
  <si>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</si>
  <si>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</si>
  <si>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</si>
  <si>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</si>
  <si>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</si>
  <si>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</si>
  <si>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</si>
  <si>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</si>
  <si>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</si>
  <si>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</si>
  <si>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</si>
  <si>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</si>
  <si>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</si>
  <si>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</si>
  <si>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</si>
  <si>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</si>
  <si>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</si>
  <si>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</si>
  <si>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</si>
  <si>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</si>
  <si>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</si>
  <si>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</si>
  <si>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</si>
  <si>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</si>
  <si>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</si>
  <si>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</si>
  <si>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</si>
  <si>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</si>
  <si>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</si>
  <si>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</si>
  <si>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</si>
  <si>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</si>
  <si>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</si>
  <si>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</si>
  <si>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</si>
  <si>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</si>
  <si>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</si>
  <si>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</si>
  <si>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</si>
  <si>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</si>
  <si>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</si>
  <si>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</si>
  <si>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</si>
  <si>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</si>
  <si>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</si>
  <si>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</si>
  <si>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</si>
  <si>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</si>
  <si>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</si>
  <si>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</si>
  <si>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</si>
  <si>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</si>
  <si>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</si>
  <si>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</si>
  <si>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</si>
  <si>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</si>
  <si>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</si>
  <si>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</si>
  <si>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</si>
  <si>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</si>
  <si>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</si>
  <si>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</si>
  <si>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</si>
  <si>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</si>
  <si>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</si>
  <si>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</si>
  <si>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</si>
  <si>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</si>
  <si>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</si>
  <si>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</si>
  <si>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</si>
  <si>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</si>
  <si>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</si>
  <si>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</si>
  <si>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</si>
  <si>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</si>
  <si>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</si>
  <si>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</si>
  <si>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</si>
  <si>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</si>
  <si>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</si>
  <si>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</si>
  <si>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</si>
  <si>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</si>
  <si>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</si>
  <si>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</si>
  <si>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</si>
  <si>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</si>
  <si>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</si>
  <si>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</si>
  <si>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</si>
  <si>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</si>
  <si>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</si>
  <si>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</si>
  <si>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</si>
  <si>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</si>
  <si>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</si>
  <si>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</si>
  <si>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</si>
  <si>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</si>
  <si>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</si>
  <si>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</si>
  <si>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</si>
  <si>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</si>
  <si>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</si>
  <si>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</si>
  <si>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</si>
  <si>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</si>
  <si>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</si>
  <si>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</si>
  <si>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</si>
  <si>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</si>
  <si>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</si>
  <si>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</si>
  <si>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</si>
  <si>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</si>
  <si>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</si>
  <si>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</si>
  <si>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</si>
  <si>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</si>
  <si>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</si>
  <si>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</si>
  <si>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</si>
  <si>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</si>
  <si>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</si>
  <si>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</si>
  <si>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</si>
  <si>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</si>
  <si>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</si>
  <si>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</si>
  <si>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</si>
  <si>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</si>
  <si>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</si>
  <si>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</si>
  <si>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</si>
  <si>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</si>
  <si>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</si>
  <si>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</si>
  <si>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</si>
  <si>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</si>
  <si>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</si>
  <si>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</si>
  <si>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</si>
  <si>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</si>
  <si>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</si>
  <si>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</si>
  <si>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</si>
  <si>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</si>
  <si>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</si>
  <si>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</si>
  <si>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</si>
  <si>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</si>
  <si>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</si>
  <si>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</si>
  <si>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</si>
  <si>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</si>
  <si>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</si>
  <si>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</si>
  <si>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</si>
  <si>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</si>
  <si>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</si>
  <si>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</si>
  <si>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</si>
  <si>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</si>
  <si>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</si>
  <si>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</si>
  <si>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</si>
  <si>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</si>
  <si>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</si>
  <si>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</si>
  <si>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</si>
  <si>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</si>
  <si>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</si>
  <si>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</si>
  <si>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</si>
  <si>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</si>
  <si>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</si>
  <si>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</si>
  <si>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</si>
  <si>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</si>
  <si>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</si>
  <si>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</si>
  <si>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</si>
  <si>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</si>
  <si>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</si>
  <si>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</si>
  <si>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</si>
  <si>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</si>
  <si>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</si>
  <si>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</si>
  <si>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</si>
  <si>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</si>
  <si>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</si>
  <si>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</si>
  <si>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</si>
  <si>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</si>
  <si>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</si>
  <si>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</si>
  <si>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</si>
  <si>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</si>
  <si>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</si>
  <si>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</si>
  <si>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</si>
  <si>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</si>
  <si>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</si>
  <si>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</si>
  <si>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</si>
  <si>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</si>
  <si>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</si>
  <si>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</si>
  <si>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</si>
  <si>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</si>
  <si>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</si>
  <si>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</si>
  <si>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</si>
  <si>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</si>
  <si>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</si>
  <si>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</si>
  <si>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</si>
  <si>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</si>
  <si>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</si>
  <si>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</si>
  <si>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</si>
  <si>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</si>
  <si>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</si>
  <si>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</si>
  <si>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</si>
  <si>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</si>
  <si>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</si>
  <si>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</si>
  <si>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</si>
  <si>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</si>
  <si>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</si>
  <si>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</si>
  <si>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</si>
  <si>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</si>
  <si>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</si>
  <si>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</si>
  <si>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</si>
  <si>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</si>
  <si>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</si>
  <si>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</si>
  <si>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</si>
  <si>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</si>
  <si>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</si>
  <si>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</si>
  <si>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</si>
  <si>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</si>
  <si>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</si>
  <si>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</si>
  <si>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</si>
  <si>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</si>
  <si>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</si>
  <si>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</si>
  <si>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</si>
  <si>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</si>
  <si>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</si>
  <si>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</si>
  <si>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</si>
  <si>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</si>
  <si>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</si>
  <si>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</si>
  <si>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</si>
  <si>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</si>
  <si>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</si>
  <si>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</si>
  <si>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</si>
  <si>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</si>
  <si>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</si>
  <si>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</si>
  <si>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</si>
  <si>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</si>
  <si>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</si>
  <si>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</si>
  <si>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</si>
  <si>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</si>
  <si>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</si>
  <si>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</si>
  <si>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</si>
  <si>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</si>
  <si>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</si>
  <si>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</si>
  <si>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</si>
  <si>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</si>
  <si>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</si>
  <si>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</si>
  <si>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</si>
  <si>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</si>
  <si>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</si>
  <si>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</si>
  <si>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</si>
  <si>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</si>
  <si>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</si>
  <si>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</si>
  <si>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</si>
  <si>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</si>
  <si>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</si>
  <si>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</si>
  <si>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</si>
  <si>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</si>
  <si>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</si>
  <si>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</si>
  <si>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</si>
  <si>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</si>
  <si>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</si>
  <si>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</si>
  <si>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</si>
  <si>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</si>
  <si>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</si>
  <si>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</si>
  <si>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</si>
  <si>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</si>
  <si>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</si>
  <si>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</si>
  <si>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</si>
  <si>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</si>
  <si>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</si>
  <si>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</si>
  <si>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</si>
  <si>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</si>
  <si>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</si>
  <si>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</si>
  <si>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</si>
  <si>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</si>
  <si>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</si>
  <si>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</si>
  <si>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</si>
  <si>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</si>
  <si>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</si>
  <si>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</si>
  <si>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</si>
  <si>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</si>
  <si>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</si>
  <si>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</si>
  <si>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</si>
  <si>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</si>
  <si>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</si>
  <si>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</si>
  <si>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</si>
  <si>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</si>
  <si>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</si>
  <si>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</si>
  <si>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</si>
  <si>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</si>
  <si>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</si>
  <si>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</si>
  <si>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</si>
  <si>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</si>
  <si>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</si>
  <si>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</si>
  <si>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</si>
  <si>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</si>
  <si>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</si>
  <si>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</si>
  <si>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</si>
  <si>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</si>
  <si>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</si>
  <si>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</si>
  <si>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</si>
  <si>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</si>
  <si>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</si>
  <si>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</si>
  <si>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</si>
  <si>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</si>
  <si>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</si>
  <si>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</si>
  <si>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</si>
  <si>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</si>
  <si>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</si>
  <si>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</si>
  <si>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</si>
  <si>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</si>
  <si>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</si>
  <si>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</si>
  <si>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</si>
  <si>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</si>
  <si>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</si>
  <si>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</si>
  <si>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</si>
  <si>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</si>
  <si>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</si>
  <si>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</si>
  <si>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</si>
  <si>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</si>
  <si>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</si>
  <si>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</si>
  <si>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</si>
  <si>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</si>
  <si>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</si>
  <si>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</si>
  <si>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</si>
  <si>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</si>
  <si>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</si>
  <si>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</si>
  <si>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</si>
  <si>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</si>
  <si>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</si>
  <si>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</si>
  <si>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</si>
  <si>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</si>
  <si>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</si>
  <si>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</si>
  <si>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</si>
  <si>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</si>
  <si>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</si>
  <si>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</si>
  <si>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</si>
  <si>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</si>
  <si>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</si>
  <si>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</si>
  <si>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</si>
  <si>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</si>
  <si>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</si>
  <si>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</si>
  <si>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</si>
  <si>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</si>
  <si>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</si>
  <si>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</si>
  <si>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</si>
  <si>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</si>
  <si>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</si>
  <si>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</si>
  <si>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</si>
  <si>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</si>
  <si>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</si>
  <si>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</si>
  <si>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</si>
  <si>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</si>
  <si>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</si>
  <si>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</si>
  <si>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</si>
  <si>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</si>
  <si>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</si>
  <si>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</si>
  <si>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</si>
  <si>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</si>
  <si>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</si>
  <si>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</si>
  <si>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</si>
  <si>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</si>
  <si>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</si>
  <si>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</si>
  <si>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</si>
  <si>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</si>
  <si>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</si>
  <si>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</si>
  <si>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</si>
  <si>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</si>
  <si>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</si>
  <si>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</si>
  <si>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</si>
  <si>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</si>
  <si>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</si>
  <si>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</si>
  <si>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</si>
  <si>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</si>
  <si>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</si>
  <si>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</si>
  <si>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</si>
  <si>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</si>
  <si>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</si>
  <si>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</si>
  <si>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</si>
  <si>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</si>
  <si>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</si>
  <si>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</si>
  <si>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</si>
  <si>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</si>
  <si>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</si>
  <si>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</si>
  <si>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</si>
  <si>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</si>
  <si>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</si>
  <si>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</si>
  <si>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</si>
  <si>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</si>
  <si>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</si>
  <si>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</si>
  <si>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</si>
  <si>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</si>
  <si>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</si>
  <si>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</si>
  <si>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</si>
  <si>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</si>
  <si>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</si>
  <si>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</si>
  <si>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</si>
  <si>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</si>
  <si>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</si>
  <si>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</si>
  <si>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</si>
  <si>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</si>
  <si>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</si>
  <si>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</si>
  <si>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</si>
  <si>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</si>
  <si>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</si>
  <si>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</si>
  <si>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</si>
  <si>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</si>
  <si>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</si>
  <si>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</si>
  <si>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</si>
  <si>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</si>
  <si>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</si>
  <si>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</si>
  <si>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</si>
  <si>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</si>
  <si>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</si>
  <si>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</si>
  <si>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</si>
  <si>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</si>
  <si>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</si>
  <si>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</si>
  <si>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</si>
  <si>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</si>
  <si>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</si>
  <si>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</si>
  <si>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</si>
  <si>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</si>
  <si>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</si>
  <si>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</si>
  <si>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</si>
  <si>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</si>
  <si>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</si>
  <si>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</si>
  <si>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</si>
  <si>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</si>
  <si>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</si>
  <si>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</si>
  <si>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</si>
  <si>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</si>
  <si>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</si>
  <si>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</si>
  <si>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</si>
  <si>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</si>
  <si>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</si>
  <si>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</si>
  <si>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</si>
  <si>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</si>
  <si>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</si>
  <si>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</si>
  <si>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</si>
  <si>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</si>
  <si>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</si>
  <si>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</si>
  <si>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</si>
  <si>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</si>
  <si>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</si>
  <si>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</si>
  <si>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</si>
  <si>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</si>
  <si>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</si>
  <si>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</si>
  <si>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</si>
  <si>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</si>
  <si>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</si>
  <si>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</si>
  <si>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</si>
  <si>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</si>
  <si>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</si>
  <si>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</si>
  <si>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</si>
  <si>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</si>
  <si>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</si>
  <si>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</si>
  <si>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</si>
  <si>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</si>
  <si>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</si>
  <si>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</si>
  <si>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</si>
  <si>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</si>
  <si>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</si>
  <si>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</si>
  <si>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</si>
  <si>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</si>
  <si>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</si>
  <si>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</si>
  <si>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</si>
  <si>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</si>
  <si>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</si>
  <si>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</si>
  <si>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</si>
  <si>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</si>
  <si>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</si>
  <si>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</si>
  <si>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</si>
  <si>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</si>
  <si>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</si>
  <si>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</si>
  <si>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</si>
  <si>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</si>
  <si>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</si>
  <si>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</si>
  <si>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</si>
  <si>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</si>
  <si>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</si>
  <si>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</si>
  <si>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</si>
  <si>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</si>
  <si>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</si>
  <si>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</si>
  <si>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</si>
  <si>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</si>
  <si>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</si>
  <si>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</si>
  <si>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</si>
  <si>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</si>
  <si>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</si>
  <si>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</si>
  <si>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</si>
  <si>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</si>
  <si>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</si>
  <si>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</si>
  <si>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</si>
  <si>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</si>
  <si>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</si>
  <si>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</si>
  <si>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</si>
  <si>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</si>
  <si>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</si>
  <si>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</si>
  <si>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</si>
  <si>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</si>
  <si>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</si>
  <si>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</si>
  <si>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</si>
  <si>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</si>
  <si>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</si>
  <si>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</si>
  <si>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</si>
  <si>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</si>
  <si>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</si>
  <si>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</si>
  <si>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</si>
  <si>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</si>
  <si>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</si>
  <si>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</si>
  <si>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</si>
  <si>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</si>
  <si>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</si>
  <si>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</si>
  <si>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</si>
  <si>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</si>
  <si>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</si>
  <si>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</si>
  <si>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</si>
  <si>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</si>
  <si>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</si>
  <si>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</si>
  <si>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</si>
  <si>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</si>
  <si>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</si>
  <si>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</si>
  <si>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</si>
  <si>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</si>
  <si>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</si>
  <si>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</si>
  <si>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</si>
  <si>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</si>
  <si>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</si>
  <si>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</si>
  <si>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</si>
  <si>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</si>
  <si>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</si>
  <si>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</si>
  <si>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</si>
  <si>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</si>
  <si>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</si>
  <si>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</si>
  <si>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</si>
  <si>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</si>
  <si>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</si>
  <si>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</si>
  <si>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</si>
  <si>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</si>
  <si>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</si>
  <si>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</si>
  <si>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</si>
  <si>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</si>
  <si>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</si>
  <si>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</si>
  <si>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</si>
  <si>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</si>
  <si>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</si>
  <si>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</si>
  <si>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</si>
  <si>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</si>
  <si>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</si>
  <si>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</si>
  <si>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</si>
  <si>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</si>
  <si>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</si>
  <si>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</si>
  <si>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</si>
  <si>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</si>
  <si>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</si>
  <si>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</si>
  <si>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</si>
  <si>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</si>
  <si>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</si>
  <si>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</si>
  <si>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</si>
  <si>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</si>
  <si>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</si>
  <si>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</si>
  <si>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</si>
  <si>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</si>
  <si>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</si>
  <si>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</si>
  <si>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</si>
  <si>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</si>
  <si>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</si>
  <si>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</si>
  <si>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</si>
  <si>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</si>
  <si>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</si>
  <si>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</si>
  <si>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</si>
  <si>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</si>
  <si>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</si>
  <si>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</si>
  <si>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</si>
  <si>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</si>
  <si>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</si>
  <si>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</si>
  <si>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</si>
  <si>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</si>
  <si>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</si>
  <si>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</si>
  <si>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</si>
  <si>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</si>
  <si>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</si>
  <si>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</si>
  <si>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</si>
  <si>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</si>
  <si>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</si>
  <si>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</si>
  <si>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</si>
  <si>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</si>
  <si>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</si>
  <si>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</si>
  <si>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</si>
  <si>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</si>
  <si>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</si>
  <si>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</si>
  <si>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</si>
  <si>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</si>
  <si>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</si>
  <si>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</si>
  <si>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</si>
  <si>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</si>
  <si>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</si>
  <si>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</si>
  <si>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</si>
  <si>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</si>
  <si>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</si>
  <si>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</si>
  <si>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</si>
  <si>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</si>
  <si>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</si>
  <si>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</si>
  <si>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</si>
  <si>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</si>
  <si>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</si>
  <si>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</si>
  <si>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</si>
  <si>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</si>
  <si>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</si>
  <si>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</si>
  <si>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</si>
  <si>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</si>
  <si>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</si>
  <si>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</si>
  <si>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</si>
  <si>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</si>
  <si>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</si>
  <si>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</si>
  <si>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</si>
  <si>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</si>
  <si>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</si>
  <si>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</si>
  <si>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</si>
  <si>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</si>
  <si>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</si>
  <si>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</si>
  <si>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</si>
  <si>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</si>
  <si>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</si>
  <si>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</si>
  <si>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</si>
  <si>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</si>
  <si>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</si>
  <si>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</si>
  <si>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</si>
  <si>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</si>
  <si>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</si>
  <si>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</si>
  <si>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</si>
  <si>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</si>
  <si>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</si>
  <si>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</si>
  <si>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</si>
  <si>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</si>
  <si>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</si>
  <si>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</si>
  <si>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</si>
  <si>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</si>
  <si>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</si>
  <si>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</si>
  <si>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</si>
  <si>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</si>
  <si>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</si>
  <si>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</si>
  <si>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</si>
  <si>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</si>
  <si>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</si>
  <si>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</si>
  <si>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</si>
  <si>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</si>
  <si>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</si>
  <si>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</si>
  <si>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</si>
  <si>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</si>
  <si>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</si>
  <si>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</si>
  <si>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</si>
  <si>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</si>
  <si>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</si>
  <si>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</si>
  <si>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</si>
  <si>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</si>
  <si>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</si>
  <si>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</si>
  <si>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</si>
  <si>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</si>
  <si>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</si>
  <si>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</si>
  <si>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</si>
  <si>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</si>
  <si>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</si>
  <si>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</si>
  <si>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</si>
  <si>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</si>
  <si>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</si>
  <si>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</si>
  <si>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</si>
  <si>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</si>
  <si>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</si>
  <si>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</si>
  <si>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</si>
  <si>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</si>
  <si>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</si>
  <si>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</si>
  <si>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</si>
  <si>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</si>
  <si>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</si>
  <si>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</si>
  <si>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</si>
  <si>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</si>
  <si>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</si>
  <si>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</si>
  <si>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</si>
  <si>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</si>
  <si>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</si>
  <si>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</si>
  <si>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</si>
  <si>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</si>
  <si>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</si>
  <si>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</si>
  <si>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</si>
  <si>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</si>
  <si>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</si>
  <si>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</si>
  <si>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</si>
  <si>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</si>
  <si>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</si>
  <si>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</si>
  <si>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</si>
  <si>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</si>
  <si>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</si>
  <si>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</si>
  <si>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</si>
  <si>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</si>
  <si>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</si>
  <si>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</si>
  <si>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</si>
  <si>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</si>
  <si>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</si>
  <si>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</si>
  <si>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</si>
  <si>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</si>
  <si>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</si>
  <si>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</si>
  <si>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</si>
  <si>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</si>
  <si>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</si>
  <si>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</si>
  <si>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</si>
  <si>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</si>
  <si>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</si>
  <si>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</si>
  <si>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</si>
  <si>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</si>
  <si>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</si>
  <si>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</si>
  <si>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</si>
  <si>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</si>
  <si>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</si>
  <si>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</si>
  <si>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</si>
  <si>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</si>
  <si>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</si>
  <si>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</si>
  <si>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</si>
  <si>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</si>
  <si>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</si>
  <si>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</si>
  <si>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</si>
  <si>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</si>
  <si>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</si>
  <si>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</si>
  <si>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</si>
  <si>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</si>
  <si>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</si>
  <si>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</si>
  <si>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</si>
  <si>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</si>
  <si>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</si>
  <si>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</si>
  <si>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</si>
  <si>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</si>
  <si>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</si>
  <si>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</si>
  <si>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</si>
  <si>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</si>
  <si>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</si>
  <si>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</si>
  <si>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</si>
  <si>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</si>
  <si>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</si>
  <si>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</si>
  <si>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</si>
  <si>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</si>
  <si>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</si>
  <si>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</si>
  <si>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</si>
  <si>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</si>
  <si>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</si>
  <si>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</si>
  <si>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</si>
  <si>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</si>
  <si>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</si>
  <si>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</si>
  <si>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</si>
  <si>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</si>
  <si>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</si>
  <si>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</si>
  <si>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</si>
  <si>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</si>
  <si>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</si>
  <si>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</si>
  <si>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</si>
  <si>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</si>
  <si>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</si>
  <si>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</si>
  <si>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</si>
  <si>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</si>
  <si>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</si>
  <si>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</si>
  <si>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</si>
  <si>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</si>
  <si>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</si>
  <si>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</si>
  <si>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</si>
  <si>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</si>
  <si>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</si>
  <si>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</si>
  <si>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</si>
  <si>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</si>
  <si>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</si>
  <si>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</si>
  <si>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</si>
  <si>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</si>
  <si>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</si>
  <si>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</si>
  <si>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</si>
  <si>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</si>
  <si>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</si>
  <si>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</si>
  <si>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</si>
  <si>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</si>
  <si>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</si>
  <si>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</si>
  <si>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</si>
  <si>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</si>
  <si>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</si>
  <si>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</si>
  <si>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</si>
  <si>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</si>
  <si>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</si>
  <si>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</si>
  <si>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</si>
  <si>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</si>
  <si>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</si>
  <si>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</si>
  <si>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</si>
  <si>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</si>
  <si>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</si>
  <si>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</si>
  <si>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</si>
  <si>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</si>
  <si>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</si>
  <si>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</si>
  <si>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</si>
  <si>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</si>
  <si>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</si>
  <si>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</si>
  <si>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</si>
  <si>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</si>
  <si>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</si>
  <si>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</si>
  <si>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</si>
  <si>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</si>
  <si>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</si>
  <si>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</si>
  <si>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</si>
  <si>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</si>
  <si>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</si>
  <si>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</si>
  <si>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</si>
  <si>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</si>
  <si>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</si>
  <si>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</si>
  <si>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</si>
  <si>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</si>
  <si>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</si>
  <si>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</si>
  <si>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</si>
  <si>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</si>
  <si>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</si>
  <si>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</si>
  <si>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</si>
  <si>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</si>
  <si>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</si>
  <si>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</si>
  <si>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</si>
  <si>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</si>
  <si>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</si>
  <si>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</si>
  <si>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</si>
  <si>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</si>
  <si>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</si>
  <si>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</si>
  <si>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</si>
  <si>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</si>
  <si>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</si>
  <si>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</si>
  <si>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</si>
  <si>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</si>
  <si>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</si>
  <si>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</si>
  <si>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</si>
  <si>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</si>
  <si>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</si>
  <si>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</si>
  <si>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</si>
  <si>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</si>
  <si>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</si>
  <si>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</si>
  <si>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</si>
  <si>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</si>
  <si>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</si>
  <si>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</si>
  <si>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</si>
  <si>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</si>
  <si>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</si>
  <si>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</si>
  <si>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</si>
  <si>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</si>
  <si>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</si>
  <si>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</si>
  <si>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</si>
  <si>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</si>
  <si>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</si>
  <si>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</si>
  <si>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</si>
  <si>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</si>
  <si>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</si>
  <si>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</si>
  <si>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</si>
  <si>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</si>
  <si>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</si>
  <si>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</si>
  <si>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</si>
  <si>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</si>
  <si>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</si>
  <si>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</si>
  <si>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</si>
  <si>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</si>
  <si>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</si>
  <si>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</si>
  <si>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</si>
  <si>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</si>
  <si>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</si>
  <si>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</si>
  <si>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</si>
  <si>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</si>
  <si>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</si>
  <si>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</si>
  <si>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</si>
  <si>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</si>
  <si>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</si>
  <si>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</si>
  <si>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</si>
  <si>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</si>
  <si>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</si>
  <si>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</si>
  <si>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</si>
  <si>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</si>
  <si>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</si>
  <si>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</si>
  <si>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</si>
  <si>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</si>
  <si>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</si>
  <si>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</si>
  <si>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</si>
  <si>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</si>
  <si>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</si>
  <si>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</si>
  <si>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</si>
  <si>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</si>
  <si>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</si>
  <si>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</si>
  <si>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</si>
  <si>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</si>
  <si>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</si>
  <si>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</si>
  <si>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</si>
  <si>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</si>
  <si>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</si>
  <si>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</si>
  <si>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</si>
  <si>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</si>
  <si>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</si>
  <si>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</si>
  <si>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</si>
  <si>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</si>
  <si>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</si>
  <si>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</si>
  <si>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</si>
  <si>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</si>
  <si>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</si>
  <si>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</si>
  <si>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</si>
  <si>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</si>
  <si>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</si>
  <si>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</si>
  <si>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</si>
  <si>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</si>
  <si>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</si>
  <si>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</si>
  <si>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</si>
  <si>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</si>
  <si>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</si>
  <si>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</si>
  <si>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</si>
  <si>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</si>
  <si>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</si>
  <si>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</si>
  <si>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</si>
  <si>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</si>
  <si>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</si>
  <si>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</si>
  <si>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</si>
  <si>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</si>
  <si>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</si>
  <si>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</si>
  <si>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</si>
  <si>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</si>
  <si>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</si>
  <si>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</si>
  <si>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</si>
  <si>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</si>
  <si>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</si>
  <si>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</si>
  <si>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</si>
  <si>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</si>
  <si>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</si>
  <si>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</si>
  <si>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</si>
  <si>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</si>
  <si>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</si>
  <si>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</si>
  <si>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</si>
  <si>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</si>
  <si>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</si>
  <si>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</si>
  <si>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</si>
  <si>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</si>
  <si>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</si>
  <si>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</si>
  <si>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</si>
  <si>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</si>
  <si>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</si>
  <si>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</si>
  <si>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</si>
  <si>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</si>
  <si>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</si>
  <si>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</si>
  <si>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</si>
  <si>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</si>
  <si>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</si>
  <si>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</si>
  <si>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</si>
  <si>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</si>
  <si>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</si>
  <si>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</si>
  <si>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</si>
  <si>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</si>
  <si>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</si>
  <si>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</si>
  <si>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</si>
  <si>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</si>
  <si>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</si>
  <si>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</si>
  <si>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</si>
  <si>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</si>
  <si>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</si>
  <si>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</si>
  <si>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</si>
  <si>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</si>
  <si>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</si>
  <si>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</si>
  <si>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</si>
  <si>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</si>
  <si>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</si>
  <si>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</si>
  <si>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</si>
  <si>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</si>
  <si>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</si>
  <si>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</si>
  <si>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</si>
  <si>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</si>
  <si>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</si>
  <si>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</si>
  <si>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</si>
  <si>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</si>
  <si>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</si>
  <si>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</si>
  <si>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</si>
  <si>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</si>
  <si>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</si>
  <si>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</si>
  <si>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</si>
  <si>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</si>
  <si>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</si>
  <si>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</si>
  <si>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</si>
  <si>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</si>
  <si>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</si>
  <si>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</si>
  <si>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</si>
  <si>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</si>
  <si>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</si>
  <si>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</si>
  <si>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</si>
  <si>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</si>
  <si>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</si>
  <si>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</si>
  <si>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</si>
  <si>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</si>
  <si>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</si>
  <si>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</si>
  <si>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</si>
  <si>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</si>
  <si>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</si>
  <si>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</si>
  <si>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</si>
  <si>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</si>
  <si>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</si>
  <si>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</si>
  <si>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</si>
  <si>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</si>
  <si>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</si>
  <si>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</si>
  <si>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</si>
  <si>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</si>
  <si>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</si>
  <si>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</si>
  <si>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</si>
  <si>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</si>
  <si>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</si>
  <si>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</si>
  <si>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</si>
  <si>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</si>
  <si>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</si>
  <si>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</si>
  <si>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</si>
  <si>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</si>
  <si>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</si>
  <si>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</si>
  <si>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</si>
  <si>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</si>
  <si>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</si>
  <si>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</si>
  <si>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</si>
  <si>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</si>
  <si>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</si>
  <si>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</si>
  <si>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</si>
  <si>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</si>
  <si>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</si>
  <si>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</si>
  <si>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</si>
  <si>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</si>
  <si>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</si>
  <si>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</si>
  <si>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</si>
  <si>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</si>
  <si>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</si>
  <si>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</si>
  <si>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</si>
  <si>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</si>
  <si>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</si>
  <si>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</si>
  <si>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</si>
  <si>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</si>
  <si>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</si>
  <si>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</si>
  <si>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</si>
  <si>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</si>
  <si>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</si>
  <si>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</si>
  <si>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</si>
  <si>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</si>
  <si>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</si>
  <si>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</si>
  <si>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</si>
  <si>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</si>
  <si>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</si>
  <si>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</si>
  <si>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</si>
  <si>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</si>
  <si>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</si>
  <si>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</si>
  <si>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</si>
  <si>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</si>
  <si>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</si>
  <si>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</si>
  <si>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</si>
  <si>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</si>
  <si>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</si>
  <si>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</si>
  <si>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</si>
  <si>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</si>
  <si>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</si>
  <si>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</si>
  <si>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</si>
  <si>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</si>
  <si>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</si>
  <si>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</si>
  <si>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</si>
  <si>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</si>
  <si>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</si>
  <si>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</si>
  <si>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</si>
  <si>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</si>
  <si>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</si>
  <si>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</si>
  <si>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</si>
  <si>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</si>
  <si>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</si>
  <si>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</si>
  <si>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</si>
  <si>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</si>
  <si>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</si>
  <si>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</si>
  <si>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</si>
  <si>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</si>
  <si>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</si>
  <si>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</si>
  <si>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</si>
  <si>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</si>
  <si>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</si>
  <si>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</si>
  <si>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</si>
  <si>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</si>
  <si>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</si>
  <si>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</si>
  <si>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</si>
  <si>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</si>
  <si>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</si>
  <si>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</si>
  <si>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</si>
  <si>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</si>
  <si>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</si>
  <si>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</si>
  <si>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</si>
  <si>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</si>
  <si>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</si>
  <si>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</si>
  <si>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</si>
  <si>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</si>
  <si>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</si>
  <si>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</si>
  <si>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</si>
  <si>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</si>
  <si>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</si>
  <si>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</si>
  <si>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</si>
  <si>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</si>
  <si>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</si>
  <si>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</si>
  <si>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</si>
  <si>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</si>
  <si>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</si>
  <si>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</si>
  <si>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</si>
  <si>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</si>
  <si>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</si>
  <si>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</si>
  <si>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</si>
  <si>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</si>
  <si>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</si>
  <si>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</si>
  <si>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</si>
  <si>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</si>
  <si>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</si>
  <si>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</si>
  <si>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</si>
  <si>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</si>
  <si>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</si>
  <si>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</si>
  <si>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</si>
  <si>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</si>
  <si>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</si>
  <si>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</si>
  <si>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</si>
  <si>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</si>
  <si>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</si>
  <si>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</si>
  <si>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</si>
  <si>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</si>
  <si>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</si>
  <si>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</si>
  <si>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</si>
  <si>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</si>
  <si>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</si>
  <si>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</si>
  <si>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</si>
  <si>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</si>
  <si>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</si>
  <si>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</si>
  <si>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</si>
  <si>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</si>
  <si>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</si>
  <si>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</si>
  <si>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</si>
  <si>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</si>
  <si>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</si>
  <si>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</si>
  <si>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</si>
  <si>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</si>
  <si>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</si>
  <si>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</si>
  <si>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</si>
  <si>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</si>
  <si>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</si>
  <si>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</si>
  <si>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</si>
  <si>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</si>
  <si>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</si>
  <si>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</si>
  <si>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</si>
  <si>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</si>
  <si>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</si>
  <si>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</si>
  <si>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</si>
  <si>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</si>
  <si>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</si>
  <si>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</si>
  <si>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</si>
  <si>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</si>
  <si>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</si>
  <si>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</si>
  <si>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</si>
  <si>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</si>
  <si>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</si>
  <si>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</si>
  <si>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</si>
  <si>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</si>
  <si>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</si>
  <si>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</si>
  <si>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</si>
  <si>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</si>
  <si>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</si>
  <si>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</si>
  <si>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</si>
  <si>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</si>
  <si>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</si>
  <si>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</si>
  <si>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</si>
  <si>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</si>
  <si>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</si>
  <si>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</si>
  <si>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</si>
  <si>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</si>
  <si>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</si>
  <si>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</si>
  <si>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</si>
  <si>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</si>
  <si>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</si>
  <si>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</si>
  <si>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</si>
  <si>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</si>
  <si>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</si>
  <si>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</si>
  <si>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</si>
  <si>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</si>
  <si>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</si>
  <si>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</si>
  <si>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</si>
  <si>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</si>
  <si>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</si>
  <si>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</si>
  <si>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</si>
  <si>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</si>
  <si>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</si>
  <si>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</si>
  <si>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</si>
  <si>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</si>
  <si>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</si>
  <si>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</si>
  <si>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</si>
  <si>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</si>
  <si>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</si>
  <si>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</si>
  <si>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</si>
  <si>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</si>
  <si>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</si>
  <si>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</si>
  <si>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</si>
  <si>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</si>
  <si>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</si>
  <si>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</si>
  <si>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</si>
  <si>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</si>
  <si>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</si>
  <si>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</si>
  <si>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</si>
  <si>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</si>
  <si>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</si>
  <si>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</si>
  <si>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</si>
  <si>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</si>
  <si>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</si>
  <si>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</si>
  <si>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</si>
  <si>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</si>
  <si>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</si>
  <si>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</si>
  <si>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</si>
  <si>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</si>
  <si>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</si>
  <si>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</si>
  <si>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</si>
  <si>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</si>
  <si>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</si>
  <si>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</si>
  <si>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</si>
  <si>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</si>
  <si>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</si>
  <si>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</si>
  <si>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</si>
  <si>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</si>
  <si>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</si>
  <si>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</si>
  <si>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</si>
  <si>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</si>
  <si>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</si>
  <si>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</si>
  <si>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</si>
  <si>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</si>
  <si>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</si>
  <si>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</si>
  <si>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</si>
  <si>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</si>
  <si>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</si>
  <si>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</si>
  <si>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</si>
  <si>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</si>
  <si>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</si>
  <si>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</si>
  <si>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</si>
  <si>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</si>
  <si>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</si>
  <si>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</si>
  <si>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</si>
  <si>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</si>
  <si>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</si>
  <si>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</si>
  <si>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</si>
  <si>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</si>
  <si>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</si>
  <si>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</si>
  <si>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</si>
  <si>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</si>
  <si>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</si>
  <si>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</si>
  <si>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</si>
  <si>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</si>
  <si>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</si>
  <si>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</si>
  <si>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</si>
  <si>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</si>
  <si>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</si>
  <si>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</si>
  <si>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</si>
  <si>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</si>
  <si>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</si>
  <si>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</si>
  <si>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</si>
  <si>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</si>
  <si>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</si>
  <si>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</si>
  <si>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</si>
  <si>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</si>
  <si>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</si>
  <si>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</si>
  <si>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</si>
  <si>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</si>
  <si>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</si>
  <si>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</si>
  <si>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</si>
  <si>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</si>
  <si>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</si>
  <si>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</si>
  <si>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</si>
  <si>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</si>
  <si>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</si>
  <si>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</si>
  <si>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</si>
  <si>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</si>
  <si>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</si>
  <si>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</si>
  <si>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</si>
  <si>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</si>
  <si>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</si>
  <si>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</si>
  <si>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</si>
  <si>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</si>
  <si>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</si>
  <si>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</si>
  <si>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</si>
  <si>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</si>
  <si>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</si>
  <si>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</si>
  <si>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</si>
  <si>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</si>
  <si>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</si>
  <si>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</si>
  <si>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</si>
  <si>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</si>
  <si>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</si>
  <si>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</si>
  <si>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</si>
  <si>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</si>
  <si>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</si>
  <si>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</si>
  <si>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</si>
  <si>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</si>
  <si>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</si>
  <si>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</si>
  <si>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</si>
  <si>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</si>
  <si>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</si>
  <si>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</si>
  <si>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</si>
  <si>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</si>
  <si>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</si>
  <si>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</si>
  <si>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</si>
  <si>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</si>
  <si>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</si>
  <si>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</si>
  <si>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</si>
  <si>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</si>
  <si>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</si>
  <si>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</si>
  <si>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</si>
  <si>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</si>
  <si>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</si>
  <si>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</si>
  <si>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</si>
  <si>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</si>
  <si>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</si>
  <si>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</si>
  <si>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</si>
  <si>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</si>
  <si>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</si>
  <si>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</si>
  <si>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</si>
  <si>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</si>
  <si>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</si>
  <si>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</si>
  <si>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</si>
  <si>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</si>
  <si>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</si>
  <si>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</si>
  <si>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</si>
  <si>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</si>
  <si>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</si>
  <si>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</si>
  <si>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</si>
  <si>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</si>
  <si>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</si>
  <si>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</si>
  <si>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</si>
  <si>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</si>
  <si>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</si>
  <si>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</si>
  <si>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</si>
  <si>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</si>
  <si>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</si>
  <si>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</si>
  <si>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</si>
  <si>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</si>
  <si>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</si>
  <si>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</si>
  <si>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</si>
  <si>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</si>
  <si>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</si>
  <si>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</si>
  <si>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</si>
  <si>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</si>
  <si>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</si>
  <si>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</si>
  <si>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</si>
  <si>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</si>
  <si>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</si>
  <si>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</si>
  <si>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</si>
  <si>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</si>
  <si>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</si>
  <si>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</si>
  <si>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</si>
  <si>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</si>
  <si>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</si>
  <si>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</si>
  <si>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</si>
  <si>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</si>
  <si>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</si>
  <si>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</si>
  <si>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</si>
  <si>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</si>
  <si>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</si>
  <si>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</si>
  <si>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</si>
  <si>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</si>
  <si>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</si>
  <si>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</si>
  <si>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</si>
  <si>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</si>
  <si>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</si>
  <si>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</si>
  <si>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</si>
  <si>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</si>
  <si>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</si>
  <si>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</si>
  <si>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</si>
  <si>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</si>
  <si>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</si>
  <si>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</si>
  <si>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</si>
  <si>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</si>
  <si>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</si>
  <si>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</si>
  <si>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</si>
  <si>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</si>
  <si>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</si>
  <si>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</si>
  <si>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</si>
  <si>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</si>
  <si>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</si>
  <si>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</si>
  <si>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</si>
  <si>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</si>
  <si>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</si>
  <si>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</si>
  <si>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</si>
  <si>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</si>
  <si>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</si>
  <si>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</si>
  <si>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</si>
  <si>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</si>
  <si>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</si>
  <si>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</si>
  <si>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</si>
  <si>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</si>
  <si>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</si>
  <si>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</si>
  <si>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</si>
  <si>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</si>
  <si>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</si>
  <si>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</si>
  <si>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</si>
  <si>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</si>
  <si>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</si>
  <si>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</si>
  <si>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</si>
  <si>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</si>
  <si>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</si>
  <si>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</si>
  <si>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</si>
  <si>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</si>
  <si>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</si>
  <si>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</si>
  <si>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</si>
  <si>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</si>
  <si>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</si>
  <si>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</si>
  <si>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</si>
  <si>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</si>
  <si>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</si>
  <si>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</si>
  <si>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</si>
  <si>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</si>
  <si>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</si>
  <si>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</si>
  <si>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</si>
  <si>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</si>
  <si>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</si>
  <si>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</si>
  <si>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</si>
  <si>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</si>
  <si>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</si>
  <si>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</si>
  <si>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</si>
  <si>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</si>
  <si>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</si>
  <si>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</si>
  <si>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</si>
  <si>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</si>
  <si>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</si>
  <si>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</si>
  <si>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</si>
  <si>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</si>
  <si>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</si>
  <si>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</si>
  <si>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</si>
  <si>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</si>
  <si>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</si>
  <si>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</si>
  <si>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</si>
  <si>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</si>
  <si>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</si>
  <si>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</si>
  <si>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</si>
  <si>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</si>
  <si>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</si>
  <si>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</si>
  <si>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</si>
  <si>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</si>
  <si>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</si>
  <si>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</si>
  <si>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</si>
  <si>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</si>
  <si>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</si>
  <si>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</si>
  <si>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</si>
  <si>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</si>
  <si>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</si>
  <si>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</si>
  <si>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</si>
  <si>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</si>
  <si>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</si>
  <si>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</si>
  <si>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</si>
  <si>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</si>
  <si>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</si>
  <si>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</si>
  <si>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</si>
  <si>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</si>
  <si>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</si>
  <si>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</si>
  <si>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</si>
  <si>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</si>
  <si>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</si>
  <si>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</si>
  <si>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</si>
  <si>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</si>
  <si>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</si>
  <si>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</si>
  <si>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</si>
  <si>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</si>
  <si>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</si>
  <si>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</si>
  <si>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</si>
  <si>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</si>
  <si>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</si>
  <si>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</si>
  <si>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</si>
  <si>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</si>
  <si>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</si>
  <si>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</si>
  <si>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</si>
  <si>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</si>
  <si>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</si>
  <si>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</si>
  <si>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</si>
  <si>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</si>
  <si>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</si>
  <si>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</si>
  <si>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</si>
  <si>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</si>
  <si>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</si>
  <si>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</si>
  <si>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</si>
  <si>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</si>
  <si>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</si>
  <si>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</si>
  <si>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</si>
  <si>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</si>
  <si>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</si>
  <si>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</si>
  <si>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</si>
  <si>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</si>
  <si>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</si>
  <si>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</si>
  <si>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</si>
  <si>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</si>
  <si>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</si>
  <si>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</si>
  <si>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</si>
  <si>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</si>
  <si>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</si>
  <si>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</si>
  <si>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</si>
  <si>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</si>
  <si>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</si>
  <si>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</si>
  <si>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</si>
  <si>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</si>
  <si>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</si>
  <si>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</si>
  <si>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</si>
  <si>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</si>
  <si>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</si>
  <si>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</si>
  <si>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</si>
  <si>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</si>
  <si>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</si>
  <si>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</si>
  <si>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</si>
  <si>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</si>
  <si>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</si>
  <si>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</si>
  <si>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</si>
  <si>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</si>
  <si>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</si>
  <si>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</si>
  <si>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</si>
  <si>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</si>
  <si>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</si>
  <si>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</si>
  <si>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</si>
  <si>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</si>
  <si>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</si>
  <si>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</si>
  <si>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</si>
  <si>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</si>
  <si>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</si>
  <si>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</si>
  <si>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</si>
  <si>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</si>
  <si>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</si>
  <si>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</si>
  <si>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</si>
  <si>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</si>
  <si>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</si>
  <si>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</si>
  <si>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</si>
  <si>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</si>
  <si>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</si>
  <si>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</si>
  <si>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</si>
  <si>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</si>
  <si>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</si>
  <si>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</si>
  <si>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</si>
  <si>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</si>
  <si>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</si>
  <si>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</si>
  <si>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</si>
  <si>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</si>
  <si>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</si>
  <si>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</si>
  <si>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</si>
  <si>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</si>
  <si>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</si>
  <si>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</si>
  <si>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</si>
  <si>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</si>
  <si>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</si>
  <si>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</si>
  <si>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</si>
  <si>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</si>
  <si>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</si>
  <si>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</si>
  <si>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</si>
  <si>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</si>
  <si>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</si>
  <si>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</si>
  <si>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</si>
  <si>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</si>
  <si>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</si>
  <si>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</si>
  <si>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</si>
  <si>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</si>
  <si>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</si>
  <si>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</si>
  <si>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</si>
  <si>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</si>
  <si>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</si>
  <si>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</si>
  <si>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</si>
  <si>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</si>
  <si>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</si>
  <si>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</si>
  <si>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</si>
  <si>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</si>
  <si>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</si>
  <si>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</si>
  <si>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</si>
  <si>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</si>
  <si>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</si>
  <si>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</si>
  <si>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</si>
  <si>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</si>
  <si>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</si>
  <si>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</si>
  <si>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</si>
  <si>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</si>
  <si>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</si>
  <si>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</si>
  <si>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</si>
  <si>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</si>
  <si>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</si>
  <si>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</si>
  <si>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</si>
  <si>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</si>
  <si>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</si>
  <si>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</si>
  <si>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</si>
  <si>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</si>
  <si>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</si>
  <si>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</si>
  <si>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</si>
  <si>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</si>
  <si>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</si>
  <si>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</si>
  <si>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</si>
  <si>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</si>
  <si>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</si>
  <si>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</si>
  <si>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</si>
  <si>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</si>
  <si>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</si>
  <si>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</si>
  <si>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</si>
  <si>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</si>
  <si>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</si>
  <si>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</si>
  <si>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</si>
  <si>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</si>
  <si>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</si>
  <si>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</si>
  <si>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</si>
  <si>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</si>
  <si>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</si>
  <si>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</si>
  <si>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</si>
  <si>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</si>
  <si>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</si>
  <si>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</si>
  <si>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</si>
  <si>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</si>
  <si>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</si>
  <si>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</si>
  <si>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</si>
  <si>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</si>
  <si>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</si>
  <si>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</si>
  <si>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</si>
  <si>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</si>
  <si>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</si>
  <si>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</si>
  <si>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</si>
  <si>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</si>
  <si>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</si>
  <si>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</si>
  <si>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</si>
  <si>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</si>
  <si>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</si>
  <si>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</si>
  <si>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</si>
  <si>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</si>
  <si>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</si>
  <si>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</si>
  <si>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</si>
  <si>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</si>
  <si>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</si>
  <si>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</si>
  <si>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</si>
  <si>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</si>
  <si>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</si>
  <si>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</si>
  <si>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</si>
  <si>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</si>
  <si>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</si>
  <si>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</si>
  <si>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</si>
  <si>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</si>
  <si>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</si>
  <si>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</si>
  <si>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</si>
  <si>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</si>
  <si>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</si>
  <si>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</si>
  <si>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</si>
  <si>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</si>
  <si>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</si>
  <si>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</si>
  <si>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</si>
  <si>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</si>
  <si>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</si>
  <si>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</si>
  <si>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</si>
  <si>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</si>
  <si>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</si>
  <si>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</si>
  <si>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</si>
  <si>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</si>
  <si>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</si>
  <si>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</si>
  <si>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</si>
  <si>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</si>
  <si>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</si>
  <si>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</si>
  <si>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</si>
  <si>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</si>
  <si>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</si>
  <si>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</si>
  <si>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</si>
  <si>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</si>
  <si>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</si>
  <si>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</si>
  <si>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</si>
  <si>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</si>
  <si>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</si>
  <si>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</si>
  <si>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</si>
  <si>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</si>
  <si>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</si>
  <si>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</si>
  <si>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</si>
  <si>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</si>
  <si>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</si>
  <si>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</si>
  <si>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</si>
  <si>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</si>
  <si>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</si>
  <si>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</si>
  <si>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</si>
  <si>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</si>
  <si>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</si>
  <si>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</si>
  <si>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</si>
  <si>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</si>
  <si>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</si>
  <si>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</si>
  <si>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</si>
  <si>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</si>
  <si>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</si>
  <si>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</si>
  <si>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</si>
  <si>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</si>
  <si>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</si>
  <si>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</si>
  <si>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</si>
  <si>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</si>
  <si>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</si>
  <si>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</si>
  <si>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</si>
  <si>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</si>
  <si>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</si>
  <si>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</si>
  <si>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</si>
  <si>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</si>
  <si>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</si>
  <si>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</si>
  <si>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</si>
  <si>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</si>
  <si>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</si>
  <si>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</si>
  <si>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</si>
  <si>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</si>
  <si>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</si>
  <si>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</si>
  <si>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</si>
  <si>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</si>
  <si>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</si>
  <si>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</si>
  <si>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</si>
  <si>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</si>
  <si>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</si>
  <si>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</si>
  <si>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</si>
  <si>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</si>
  <si>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</si>
  <si>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</si>
  <si>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</si>
  <si>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</si>
  <si>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</si>
  <si>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</si>
  <si>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</si>
  <si>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</si>
  <si>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</si>
  <si>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</si>
  <si>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</si>
  <si>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</si>
  <si>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</si>
  <si>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</si>
  <si>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</si>
  <si>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</si>
  <si>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</si>
  <si>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</si>
  <si>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</si>
  <si>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</si>
  <si>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</si>
  <si>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</si>
  <si>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</si>
  <si>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</si>
  <si>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</si>
  <si>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</si>
  <si>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</si>
  <si>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</si>
  <si>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</si>
  <si>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</si>
  <si>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</si>
  <si>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</si>
  <si>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</si>
  <si>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</si>
  <si>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</si>
  <si>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</si>
  <si>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</si>
  <si>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</si>
  <si>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</si>
  <si>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</si>
  <si>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</si>
  <si>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</si>
  <si>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</si>
  <si>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</si>
  <si>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</si>
  <si>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</si>
  <si>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</si>
  <si>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</si>
  <si>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</si>
  <si>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</si>
  <si>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</si>
  <si>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</si>
  <si>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</si>
  <si>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</si>
  <si>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</si>
  <si>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</si>
  <si>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</si>
  <si>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</si>
  <si>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</si>
  <si>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</si>
  <si>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</si>
  <si>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</si>
  <si>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</si>
  <si>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</si>
  <si>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</si>
  <si>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</si>
  <si>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</si>
  <si>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</si>
  <si>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</si>
  <si>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</si>
  <si>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</si>
  <si>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</si>
  <si>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</si>
  <si>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</si>
  <si>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</si>
  <si>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</si>
  <si>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</si>
  <si>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</si>
  <si>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</si>
  <si>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</si>
  <si>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</si>
  <si>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</si>
  <si>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</si>
  <si>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</si>
  <si>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</si>
  <si>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</si>
  <si>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</si>
  <si>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</si>
  <si>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</si>
  <si>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</si>
  <si>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</si>
  <si>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</si>
  <si>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</si>
  <si>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</si>
  <si>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</si>
  <si>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</si>
  <si>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</si>
  <si>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</si>
  <si>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</si>
  <si>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</si>
  <si>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</si>
  <si>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</si>
  <si>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</si>
  <si>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</si>
  <si>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</si>
  <si>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</si>
  <si>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</si>
  <si>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</si>
  <si>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</si>
  <si>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</si>
  <si>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</si>
  <si>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</si>
  <si>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</si>
  <si>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</si>
  <si>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</si>
  <si>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</si>
  <si>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</si>
  <si>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</si>
  <si>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</si>
  <si>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</si>
  <si>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</si>
  <si>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</si>
  <si>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</si>
  <si>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</si>
  <si>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</si>
  <si>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</si>
  <si>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</si>
  <si>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</si>
  <si>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</si>
  <si>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</si>
  <si>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</si>
  <si>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</si>
  <si>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</si>
  <si>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</si>
  <si>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</si>
  <si>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</si>
  <si>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</si>
  <si>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</si>
  <si>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</si>
  <si>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</si>
  <si>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</si>
  <si>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</si>
  <si>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</si>
  <si>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</si>
  <si>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</si>
  <si>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</si>
  <si>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</si>
  <si>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</si>
  <si>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</si>
  <si>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</si>
  <si>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</si>
  <si>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</si>
  <si>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</si>
  <si>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</si>
  <si>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</si>
  <si>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</si>
  <si>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</si>
  <si>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</si>
  <si>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</si>
  <si>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</si>
  <si>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</si>
  <si>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</si>
  <si>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</si>
  <si>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</si>
  <si>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</si>
  <si>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</si>
  <si>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</si>
  <si>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</si>
  <si>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</si>
  <si>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</si>
  <si>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</si>
  <si>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</si>
  <si>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</si>
  <si>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</si>
  <si>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</si>
  <si>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</si>
  <si>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</si>
  <si>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</si>
  <si>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</si>
  <si>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</si>
  <si>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</si>
  <si>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</si>
  <si>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</si>
  <si>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</si>
  <si>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</si>
  <si>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</si>
  <si>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</si>
  <si>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</si>
  <si>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</si>
  <si>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</si>
  <si>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</si>
  <si>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</si>
  <si>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</si>
  <si>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</si>
  <si>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</si>
  <si>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</si>
  <si>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</si>
  <si>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</si>
  <si>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</si>
  <si>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</si>
  <si>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</si>
  <si>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</si>
  <si>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</si>
  <si>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</si>
  <si>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</si>
  <si>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</si>
  <si>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</si>
  <si>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</si>
  <si>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</si>
  <si>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</si>
  <si>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</si>
  <si>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</si>
  <si>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</si>
  <si>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</si>
  <si>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</si>
  <si>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</si>
  <si>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</si>
  <si>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</si>
  <si>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</si>
  <si>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</si>
  <si>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</si>
  <si>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</si>
  <si>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</si>
  <si>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</si>
  <si>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</si>
  <si>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</si>
  <si>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</si>
  <si>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</si>
  <si>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</si>
  <si>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</si>
  <si>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</si>
  <si>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</si>
  <si>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</si>
  <si>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</si>
  <si>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</si>
  <si>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</si>
  <si>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</si>
  <si>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</si>
  <si>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</si>
  <si>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</si>
  <si>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</si>
  <si>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</si>
  <si>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</si>
  <si>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</si>
  <si>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</si>
  <si>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</si>
  <si>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</si>
  <si>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</si>
  <si>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</si>
  <si>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</si>
  <si>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</si>
  <si>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</si>
  <si>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</si>
  <si>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</si>
  <si>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</si>
  <si>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</si>
  <si>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</si>
  <si>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</si>
  <si>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</si>
  <si>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</si>
  <si>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</si>
  <si>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</si>
  <si>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</si>
  <si>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</si>
  <si>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</si>
  <si>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</si>
  <si>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</si>
  <si>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</si>
  <si>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</si>
  <si>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</si>
  <si>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</si>
  <si>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</si>
  <si>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</si>
  <si>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</si>
  <si>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</si>
  <si>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</si>
  <si>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</si>
  <si>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</si>
  <si>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</si>
  <si>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</si>
  <si>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</si>
  <si>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</si>
  <si>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</si>
  <si>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</si>
  <si>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</si>
  <si>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</si>
  <si>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</si>
  <si>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</si>
  <si>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</si>
  <si>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</si>
  <si>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</si>
  <si>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</si>
  <si>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</si>
  <si>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</si>
  <si>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</si>
  <si>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</si>
  <si>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</si>
  <si>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</si>
  <si>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</si>
  <si>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</si>
  <si>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</si>
  <si>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</si>
  <si>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</si>
  <si>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</si>
  <si>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</si>
  <si>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</si>
  <si>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</si>
  <si>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</si>
  <si>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</si>
  <si>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</si>
  <si>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</si>
  <si>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</si>
  <si>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</si>
  <si>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</si>
  <si>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</si>
  <si>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</si>
  <si>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</si>
  <si>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</si>
  <si>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</si>
  <si>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</si>
  <si>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</si>
  <si>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</si>
  <si>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</si>
  <si>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</si>
  <si>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</si>
  <si>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</si>
  <si>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</si>
  <si>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</si>
  <si>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</si>
  <si>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</si>
  <si>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</si>
  <si>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</si>
  <si>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</si>
  <si>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</si>
  <si>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</si>
  <si>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</si>
  <si>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</si>
  <si>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</si>
  <si>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</si>
  <si>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</si>
  <si>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</si>
  <si>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</si>
  <si>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</si>
  <si>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</si>
  <si>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</si>
  <si>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</si>
  <si>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</si>
  <si>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</si>
  <si>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</si>
  <si>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</si>
  <si>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</si>
  <si>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</si>
  <si>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</si>
  <si>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</si>
  <si>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</si>
  <si>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</si>
  <si>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</si>
  <si>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</si>
  <si>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</si>
  <si>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</si>
  <si>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</si>
  <si>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</si>
  <si>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</si>
  <si>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</si>
  <si>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</si>
  <si>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</si>
  <si>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</si>
  <si>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</si>
  <si>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</si>
  <si>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</si>
  <si>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</si>
  <si>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</si>
  <si>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</si>
  <si>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</si>
  <si>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</si>
  <si>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</si>
  <si>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</si>
  <si>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</si>
  <si>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</si>
  <si>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</si>
  <si>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</si>
  <si>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</si>
  <si>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</si>
  <si>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</si>
  <si>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</si>
  <si>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</si>
  <si>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</si>
  <si>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</si>
  <si>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</si>
  <si>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</si>
  <si>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</si>
  <si>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</si>
  <si>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</si>
  <si>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</si>
  <si>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</si>
  <si>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</si>
  <si>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</si>
  <si>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</si>
  <si>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</si>
  <si>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</si>
  <si>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</si>
  <si>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</si>
  <si>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</si>
  <si>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</si>
  <si>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</si>
  <si>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</si>
  <si>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</si>
  <si>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</si>
  <si>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</si>
  <si>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</si>
  <si>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</si>
  <si>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</si>
  <si>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</si>
  <si>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</si>
  <si>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</si>
  <si>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</si>
  <si>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</si>
  <si>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</si>
  <si>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</si>
  <si>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</si>
  <si>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</si>
  <si>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</si>
  <si>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</si>
  <si>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</si>
  <si>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</si>
  <si>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</si>
  <si>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</si>
  <si>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</si>
  <si>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</si>
  <si>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</si>
  <si>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</si>
  <si>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</si>
  <si>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</si>
  <si>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</si>
  <si>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</si>
  <si>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</si>
  <si>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</si>
  <si>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</si>
  <si>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</si>
  <si>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</si>
  <si>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</si>
  <si>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</si>
  <si>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</si>
  <si>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</si>
  <si>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</si>
  <si>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</si>
  <si>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</si>
  <si>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</si>
  <si>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</si>
  <si>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</si>
  <si>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</si>
  <si>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</si>
  <si>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</si>
  <si>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</si>
  <si>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</si>
  <si>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</si>
  <si>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</si>
  <si>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</si>
  <si>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</si>
  <si>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</si>
  <si>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</si>
  <si>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</si>
  <si>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</si>
  <si>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</si>
  <si>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</si>
  <si>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</si>
  <si>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</si>
  <si>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</si>
  <si>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</si>
  <si>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</si>
  <si>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</si>
  <si>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</si>
  <si>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</si>
  <si>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</si>
  <si>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</si>
  <si>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</si>
  <si>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</si>
  <si>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</si>
  <si>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</si>
  <si>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</si>
  <si>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</si>
  <si>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</si>
  <si>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</si>
  <si>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</si>
  <si>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</si>
  <si>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</si>
  <si>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</si>
  <si>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</si>
  <si>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</si>
  <si>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</si>
  <si>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</si>
  <si>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</si>
  <si>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</si>
  <si>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</si>
  <si>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</si>
  <si>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</si>
  <si>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</si>
  <si>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</si>
  <si>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</si>
  <si>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</si>
  <si>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</si>
  <si>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</si>
  <si>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</si>
  <si>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</si>
  <si>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</si>
  <si>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</si>
  <si>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</si>
  <si>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</si>
  <si>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</si>
  <si>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</si>
  <si>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</si>
  <si>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</si>
  <si>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</si>
  <si>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</si>
  <si>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</si>
  <si>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</si>
  <si>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</si>
  <si>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</si>
  <si>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</si>
  <si>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</si>
  <si>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</si>
  <si>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</si>
  <si>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</si>
  <si>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</si>
  <si>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</si>
  <si>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</si>
  <si>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</si>
  <si>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</si>
  <si>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</si>
  <si>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</si>
  <si>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</si>
  <si>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</si>
  <si>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</si>
  <si>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</si>
  <si>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</si>
  <si>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</si>
  <si>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</si>
  <si>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</si>
  <si>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</si>
  <si>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</si>
  <si>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</si>
  <si>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</si>
  <si>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</si>
  <si>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</si>
  <si>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</si>
  <si>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</si>
  <si>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</si>
  <si>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</si>
  <si>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</si>
  <si>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</si>
  <si>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</si>
  <si>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</si>
  <si>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</si>
  <si>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</si>
  <si>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</si>
  <si>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</si>
  <si>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</si>
  <si>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</si>
  <si>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</si>
  <si>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</si>
  <si>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</si>
  <si>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</si>
  <si>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</si>
  <si>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</si>
  <si>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</si>
  <si>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</si>
  <si>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</si>
  <si>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</si>
  <si>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</si>
  <si>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</si>
  <si>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</si>
  <si>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</si>
  <si>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</si>
  <si>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</si>
  <si>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</si>
  <si>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</si>
  <si>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</si>
  <si>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</si>
  <si>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</si>
  <si>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</si>
  <si>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</si>
  <si>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</si>
  <si>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</si>
  <si>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</si>
  <si>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</si>
  <si>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</si>
  <si>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</si>
  <si>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</si>
  <si>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</si>
  <si>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</si>
  <si>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</si>
  <si>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</si>
  <si>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</si>
  <si>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</si>
  <si>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</si>
  <si>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</si>
  <si>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</si>
  <si>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</si>
  <si>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</si>
  <si>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</si>
  <si>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</si>
  <si>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</si>
  <si>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</si>
  <si>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</si>
  <si>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</si>
  <si>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</si>
  <si>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</si>
  <si>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</si>
  <si>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</si>
  <si>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</si>
  <si>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</si>
  <si>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</si>
  <si>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</si>
  <si>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</si>
  <si>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</si>
  <si>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</si>
  <si>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</si>
  <si>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</si>
  <si>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</si>
  <si>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</si>
  <si>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</si>
  <si>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</si>
  <si>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</si>
  <si>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</si>
  <si>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</si>
  <si>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</si>
  <si>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</si>
  <si>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</si>
  <si>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</si>
  <si>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</si>
  <si>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</si>
  <si>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</si>
  <si>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</si>
  <si>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</si>
  <si>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</si>
  <si>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</si>
  <si>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</si>
  <si>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</si>
  <si>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</si>
  <si>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</si>
  <si>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</si>
  <si>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</si>
  <si>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</si>
  <si>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</si>
  <si>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</si>
  <si>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</si>
  <si>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</si>
  <si>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</si>
  <si>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</si>
  <si>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</si>
  <si>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</si>
  <si>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</si>
  <si>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</si>
  <si>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</si>
  <si>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</si>
  <si>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</si>
  <si>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</si>
  <si>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</si>
  <si>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</si>
  <si>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</si>
  <si>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</si>
  <si>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</si>
  <si>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</si>
  <si>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</si>
  <si>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</si>
  <si>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</si>
  <si>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</si>
  <si>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</si>
  <si>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</si>
  <si>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</si>
  <si>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</si>
  <si>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</si>
  <si>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</si>
  <si>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</si>
  <si>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</si>
  <si>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</si>
  <si>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</si>
  <si>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</si>
  <si>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</si>
  <si>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</si>
  <si>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</si>
  <si>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</si>
  <si>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</si>
  <si>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</si>
  <si>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</si>
  <si>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</si>
  <si>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</si>
  <si>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</si>
  <si>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</si>
  <si>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</si>
  <si>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</si>
  <si>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</si>
  <si>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</si>
  <si>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</si>
  <si>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</si>
  <si>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</si>
  <si>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</si>
  <si>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</si>
  <si>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</si>
  <si>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</si>
  <si>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</si>
  <si>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</si>
  <si>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</si>
  <si>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</si>
  <si>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</si>
  <si>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</si>
  <si>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</si>
  <si>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</si>
  <si>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</si>
  <si>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</si>
  <si>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</si>
  <si>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</si>
  <si>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</si>
  <si>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</si>
  <si>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</si>
  <si>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</si>
  <si>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</si>
  <si>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</si>
  <si>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</si>
  <si>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</si>
  <si>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</si>
  <si>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</si>
  <si>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</si>
  <si>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</si>
  <si>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</si>
  <si>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</si>
  <si>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</si>
  <si>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</si>
  <si>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</si>
  <si>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</si>
  <si>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</si>
  <si>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</si>
  <si>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</si>
  <si>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</si>
  <si>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</si>
  <si>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</si>
  <si>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</si>
  <si>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</si>
  <si>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</si>
  <si>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</si>
  <si>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</si>
  <si>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</si>
  <si>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</si>
  <si>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</si>
  <si>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</si>
  <si>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</si>
  <si>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</si>
  <si>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</si>
  <si>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</si>
  <si>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</si>
  <si>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</si>
  <si>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</si>
  <si>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</si>
  <si>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</si>
  <si>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</si>
  <si>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</si>
  <si>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</si>
  <si>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</si>
  <si>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</si>
  <si>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</si>
  <si>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</si>
  <si>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</si>
  <si>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</si>
  <si>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</si>
  <si>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</si>
  <si>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</si>
  <si>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</si>
  <si>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</si>
  <si>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</si>
  <si>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</si>
  <si>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</si>
  <si>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</si>
  <si>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</si>
  <si>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</si>
  <si>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</si>
  <si>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</si>
  <si>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</si>
  <si>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</si>
  <si>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</si>
  <si>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</si>
  <si>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</si>
  <si>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</si>
  <si>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</si>
  <si>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</si>
  <si>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</si>
  <si>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</si>
  <si>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</si>
  <si>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</si>
  <si>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</si>
  <si>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</si>
  <si>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</si>
  <si>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</si>
  <si>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</si>
  <si>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</si>
  <si>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</si>
  <si>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</si>
  <si>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</si>
  <si>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</si>
  <si>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</si>
  <si>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</si>
  <si>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</si>
  <si>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</si>
  <si>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</si>
  <si>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</si>
  <si>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</si>
  <si>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</si>
  <si>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</si>
  <si>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</si>
  <si>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</si>
  <si>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</si>
  <si>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</si>
  <si>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</si>
  <si>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</si>
  <si>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</si>
  <si>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</si>
  <si>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</si>
  <si>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</si>
  <si>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</si>
  <si>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</si>
  <si>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</si>
  <si>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</si>
  <si>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</si>
  <si>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</si>
  <si>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</si>
  <si>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</si>
  <si>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</si>
  <si>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</si>
  <si>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</si>
  <si>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</si>
  <si>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</si>
  <si>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</si>
  <si>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</si>
  <si>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</si>
  <si>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</si>
  <si>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</si>
  <si>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</si>
  <si>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</si>
  <si>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</si>
  <si>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</si>
  <si>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</si>
  <si>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</si>
  <si>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</si>
  <si>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</si>
  <si>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</si>
  <si>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</si>
  <si>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</si>
  <si>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</si>
  <si>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</si>
  <si>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</si>
  <si>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</si>
  <si>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</si>
  <si>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</si>
  <si>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</si>
  <si>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</si>
  <si>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</si>
  <si>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</si>
  <si>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</si>
  <si>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</si>
  <si>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</si>
  <si>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</si>
  <si>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</si>
  <si>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</si>
  <si>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</si>
  <si>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</si>
  <si>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</si>
  <si>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</si>
  <si>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</si>
  <si>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</si>
  <si>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</si>
  <si>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</si>
  <si>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</si>
  <si>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</si>
  <si>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</si>
  <si>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</si>
  <si>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</si>
  <si>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</si>
  <si>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</si>
  <si>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</si>
  <si>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</si>
  <si>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</si>
  <si>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</si>
  <si>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</si>
  <si>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</si>
  <si>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</si>
  <si>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</si>
  <si>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</si>
  <si>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</si>
  <si>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</si>
  <si>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</si>
  <si>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</si>
  <si>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</si>
  <si>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</si>
  <si>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</si>
  <si>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</si>
  <si>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</si>
  <si>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</si>
  <si>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</si>
  <si>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</si>
  <si>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</si>
  <si>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</si>
  <si>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</si>
  <si>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</si>
  <si>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</si>
  <si>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</si>
  <si>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</si>
  <si>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</si>
  <si>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</si>
  <si>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</si>
  <si>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</si>
  <si>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</si>
  <si>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</si>
  <si>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</si>
  <si>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</si>
  <si>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</si>
  <si>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</si>
  <si>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</si>
  <si>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</si>
  <si>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</si>
  <si>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</si>
  <si>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</si>
  <si>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</si>
  <si>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</si>
  <si>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</si>
  <si>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</si>
  <si>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</si>
  <si>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</si>
  <si>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</si>
  <si>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</si>
  <si>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</si>
  <si>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</si>
  <si>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</si>
  <si>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</si>
  <si>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</si>
  <si>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</si>
  <si>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</si>
  <si>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</si>
  <si>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</si>
  <si>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</si>
  <si>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</si>
  <si>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</si>
  <si>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</si>
  <si>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</si>
  <si>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</si>
  <si>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</si>
  <si>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</si>
  <si>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</si>
  <si>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</si>
  <si>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</si>
  <si>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</si>
  <si>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</si>
  <si>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</si>
  <si>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</si>
  <si>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</si>
  <si>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</si>
  <si>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</si>
  <si>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</si>
  <si>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</si>
  <si>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</si>
  <si>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</si>
  <si>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</si>
  <si>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</si>
  <si>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</si>
  <si>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</si>
  <si>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</si>
  <si>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</si>
  <si>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</si>
  <si>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</si>
  <si>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</si>
  <si>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</si>
  <si>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</si>
  <si>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</si>
  <si>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</si>
  <si>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</si>
  <si>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</si>
  <si>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</si>
  <si>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</si>
  <si>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</si>
  <si>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</si>
  <si>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</si>
  <si>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</si>
  <si>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</si>
  <si>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</si>
  <si>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</si>
  <si>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</si>
  <si>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</si>
  <si>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</si>
  <si>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</si>
  <si>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</si>
  <si>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</si>
  <si>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</si>
  <si>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</si>
  <si>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</si>
  <si>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</si>
  <si>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</si>
  <si>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</si>
  <si>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</si>
  <si>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</si>
  <si>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</si>
  <si>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</si>
  <si>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</si>
  <si>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</si>
  <si>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</si>
  <si>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</si>
  <si>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</si>
  <si>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</si>
  <si>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</si>
  <si>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</si>
  <si>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</si>
  <si>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</si>
  <si>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</si>
  <si>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</si>
  <si>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</si>
  <si>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</si>
  <si>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</si>
  <si>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</si>
  <si>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</si>
  <si>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</si>
  <si>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</si>
  <si>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</si>
  <si>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</si>
  <si>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</si>
  <si>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</si>
  <si>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</si>
  <si>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</si>
  <si>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</si>
  <si>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</si>
  <si>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</si>
  <si>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</si>
  <si>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</si>
  <si>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</si>
  <si>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</si>
  <si>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</si>
  <si>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</si>
  <si>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</si>
  <si>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</si>
  <si>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</si>
  <si>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</si>
  <si>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</si>
  <si>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</si>
  <si>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</si>
  <si>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</si>
  <si>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</si>
  <si>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</si>
  <si>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</si>
  <si>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</si>
  <si>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</si>
  <si>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</si>
  <si>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</si>
  <si>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</si>
  <si>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</si>
  <si>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</si>
  <si>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</si>
  <si>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</si>
  <si>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</si>
  <si>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</si>
  <si>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</si>
  <si>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</si>
  <si>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</si>
  <si>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</si>
  <si>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</si>
  <si>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</si>
  <si>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</si>
  <si>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</si>
  <si>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</si>
  <si>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</si>
  <si>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</si>
  <si>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</si>
  <si>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</si>
  <si>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</si>
  <si>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</si>
  <si>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</si>
  <si>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</si>
  <si>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</si>
  <si>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</si>
  <si>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</si>
  <si>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</si>
  <si>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</si>
  <si>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</si>
  <si>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</si>
  <si>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</si>
  <si>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</si>
  <si>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</si>
  <si>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</si>
  <si>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</si>
  <si>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</si>
  <si>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</si>
  <si>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</si>
  <si>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</si>
  <si>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</si>
  <si>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</si>
  <si>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</si>
  <si>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</si>
  <si>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</si>
  <si>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</si>
  <si>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</si>
  <si>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</si>
  <si>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</si>
  <si>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</si>
  <si>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</si>
  <si>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</si>
  <si>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</si>
  <si>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</si>
  <si>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</si>
  <si>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</si>
  <si>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</si>
  <si>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</si>
  <si>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</si>
  <si>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</si>
  <si>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</si>
  <si>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</si>
  <si>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</si>
  <si>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</si>
  <si>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</si>
  <si>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</si>
  <si>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</si>
  <si>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</si>
  <si>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</si>
  <si>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</si>
  <si>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</si>
  <si>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</si>
  <si>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</si>
  <si>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</si>
  <si>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</si>
  <si>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</si>
  <si>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</si>
  <si>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</si>
  <si>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</si>
  <si>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</si>
  <si>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</si>
  <si>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</si>
  <si>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</si>
  <si>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</si>
  <si>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</si>
  <si>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</si>
  <si>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</si>
  <si>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</si>
  <si>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</si>
  <si>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</si>
  <si>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</si>
  <si>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</si>
  <si>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</si>
  <si>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</si>
  <si>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</si>
  <si>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</si>
  <si>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</si>
  <si>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</si>
  <si>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</si>
  <si>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</si>
  <si>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</si>
  <si>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</si>
  <si>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</si>
  <si>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</si>
  <si>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</si>
  <si>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</si>
  <si>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</si>
  <si>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</si>
  <si>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</si>
  <si>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</si>
  <si>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</si>
  <si>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</si>
  <si>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</si>
  <si>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</si>
  <si>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</si>
  <si>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</si>
  <si>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</si>
  <si>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</si>
  <si>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</si>
  <si>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</si>
  <si>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</si>
  <si>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</si>
  <si>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</si>
  <si>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</si>
  <si>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</si>
  <si>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</si>
  <si>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</si>
  <si>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</si>
  <si>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</si>
  <si>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</si>
  <si>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</si>
  <si>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</si>
  <si>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</si>
  <si>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</si>
  <si>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</si>
  <si>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</si>
  <si>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</si>
  <si>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</si>
  <si>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</si>
  <si>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</si>
  <si>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</si>
  <si>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</si>
  <si>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</si>
  <si>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</si>
  <si>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</si>
  <si>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</si>
  <si>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</si>
  <si>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</si>
  <si>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</si>
  <si>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</si>
  <si>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</si>
  <si>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</si>
  <si>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</si>
  <si>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</si>
  <si>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</si>
  <si>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</si>
  <si>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</si>
  <si>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</si>
  <si>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</si>
  <si>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</si>
  <si>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</si>
  <si>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</si>
  <si>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</si>
  <si>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</si>
  <si>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</si>
  <si>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</si>
  <si>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</si>
  <si>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</si>
  <si>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</si>
  <si>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</si>
  <si>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</si>
  <si>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</si>
  <si>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</si>
  <si>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</si>
  <si>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</si>
  <si>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</si>
  <si>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</si>
  <si>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</si>
  <si>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</si>
  <si>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</si>
  <si>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</si>
  <si>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</si>
  <si>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</si>
  <si>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</si>
  <si>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</si>
  <si>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</si>
  <si>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</si>
  <si>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</si>
  <si>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</si>
  <si>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</si>
  <si>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</si>
  <si>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</si>
  <si>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</si>
  <si>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</si>
  <si>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</si>
  <si>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</si>
  <si>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</si>
  <si>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</si>
  <si>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</si>
  <si>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</si>
  <si>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</si>
  <si>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</si>
  <si>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</si>
  <si>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</si>
  <si>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</si>
  <si>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</si>
  <si>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</si>
  <si>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</si>
  <si>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</si>
  <si>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</si>
  <si>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</si>
  <si>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</si>
  <si>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</si>
  <si>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</si>
  <si>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</si>
  <si>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</si>
  <si>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</si>
  <si>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</si>
  <si>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</si>
  <si>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</si>
  <si>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</si>
  <si>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</si>
  <si>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</si>
  <si>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</si>
  <si>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</si>
  <si>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</si>
  <si>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</si>
  <si>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</si>
  <si>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</si>
  <si>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</si>
  <si>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</si>
  <si>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</si>
  <si>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</si>
  <si>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</si>
  <si>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</si>
  <si>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</si>
  <si>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</si>
  <si>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</si>
  <si>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</si>
  <si>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</si>
  <si>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</si>
  <si>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</si>
  <si>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</si>
  <si>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</si>
  <si>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</si>
  <si>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</si>
  <si>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</si>
  <si>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</si>
  <si>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</si>
  <si>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</si>
  <si>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</si>
  <si>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</si>
  <si>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</si>
  <si>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</si>
  <si>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</si>
  <si>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</si>
  <si>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</si>
  <si>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</si>
  <si>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</si>
  <si>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</si>
  <si>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</si>
  <si>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</si>
  <si>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</si>
  <si>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</si>
  <si>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</si>
  <si>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</si>
  <si>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</si>
  <si>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</si>
  <si>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</si>
  <si>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</si>
  <si>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</si>
  <si>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</si>
  <si>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</si>
  <si>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</si>
  <si>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</si>
  <si>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</si>
  <si>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</si>
  <si>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</si>
  <si>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</si>
  <si>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</si>
  <si>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</si>
  <si>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</si>
  <si>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</si>
  <si>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</si>
  <si>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</si>
  <si>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</si>
  <si>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</si>
  <si>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</si>
  <si>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</si>
  <si>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</si>
  <si>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</si>
  <si>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</si>
  <si>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</si>
  <si>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</si>
  <si>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</si>
  <si>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</si>
  <si>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</si>
  <si>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</si>
  <si>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</si>
  <si>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</si>
  <si>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</si>
  <si>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</si>
  <si>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</si>
  <si>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</si>
  <si>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</si>
  <si>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</si>
  <si>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</si>
  <si>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</si>
  <si>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</si>
  <si>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</si>
  <si>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</si>
  <si>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</si>
  <si>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</si>
  <si>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</si>
  <si>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</si>
  <si>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</si>
  <si>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</si>
  <si>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</si>
  <si>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</si>
  <si>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</si>
  <si>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</si>
  <si>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</si>
  <si>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</si>
  <si>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</si>
  <si>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</si>
  <si>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</si>
  <si>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</si>
  <si>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</si>
  <si>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</si>
  <si>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</si>
  <si>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</si>
  <si>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</si>
  <si>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</si>
  <si>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</si>
  <si>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</si>
  <si>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</si>
  <si>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</si>
  <si>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</si>
  <si>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</si>
  <si>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</si>
  <si>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</si>
  <si>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</si>
  <si>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</si>
  <si>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</si>
  <si>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</si>
  <si>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</si>
  <si>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</si>
  <si>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</si>
  <si>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</si>
  <si>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</si>
  <si>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</si>
  <si>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</si>
  <si>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</si>
  <si>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</si>
  <si>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</si>
  <si>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</si>
  <si>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</si>
  <si>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</si>
  <si>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</si>
  <si>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</si>
  <si>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</si>
  <si>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</si>
  <si>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</si>
  <si>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</si>
  <si>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</si>
  <si>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</si>
  <si>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</si>
  <si>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</si>
  <si>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</si>
  <si>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</si>
  <si>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</si>
  <si>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</si>
  <si>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</si>
  <si>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</si>
  <si>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</si>
  <si>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</si>
  <si>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</si>
  <si>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</si>
  <si>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</si>
  <si>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</si>
  <si>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</si>
  <si>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</si>
  <si>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</si>
  <si>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</si>
  <si>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</si>
  <si>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</si>
  <si>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</si>
  <si>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</si>
  <si>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</si>
  <si>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</si>
  <si>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</si>
  <si>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</si>
  <si>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</si>
  <si>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</si>
  <si>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</si>
  <si>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</si>
  <si>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</si>
  <si>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</si>
  <si>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</si>
  <si>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</si>
  <si>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</si>
  <si>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</si>
  <si>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</si>
  <si>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</si>
  <si>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</si>
  <si>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</si>
  <si>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</si>
  <si>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</si>
  <si>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</si>
  <si>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</si>
  <si>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</si>
  <si>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</si>
  <si>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</si>
  <si>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</si>
  <si>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</si>
  <si>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</si>
  <si>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</si>
  <si>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</si>
  <si>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</si>
  <si>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</si>
  <si>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</si>
  <si>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</si>
  <si>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</si>
  <si>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</si>
  <si>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</si>
  <si>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</si>
  <si>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</si>
  <si>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</si>
  <si>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</si>
  <si>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</si>
  <si>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</si>
  <si>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</si>
  <si>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</si>
  <si>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</si>
  <si>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</si>
  <si>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</si>
  <si>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</si>
  <si>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</si>
  <si>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</si>
  <si>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</si>
  <si>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</si>
  <si>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</si>
  <si>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</si>
  <si>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</si>
  <si>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</si>
  <si>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</si>
  <si>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</si>
  <si>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</si>
  <si>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</si>
  <si>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</si>
  <si>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</si>
  <si>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</si>
  <si>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</si>
  <si>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</si>
  <si>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</si>
  <si>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</si>
  <si>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</si>
  <si>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</si>
  <si>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</si>
  <si>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</si>
  <si>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</si>
  <si>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</si>
  <si>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</si>
  <si>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</si>
  <si>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</si>
  <si>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</si>
  <si>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</si>
  <si>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</si>
  <si>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</si>
  <si>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</si>
  <si>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</si>
  <si>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</si>
  <si>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</si>
  <si>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</si>
  <si>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</si>
  <si>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</si>
  <si>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</si>
  <si>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</si>
  <si>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</si>
  <si>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</si>
  <si>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</si>
  <si>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</si>
  <si>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</si>
  <si>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</si>
  <si>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</si>
  <si>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</si>
  <si>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</si>
  <si>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</si>
  <si>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</si>
  <si>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</si>
  <si>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</si>
  <si>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</si>
  <si>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</si>
  <si>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</si>
  <si>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</si>
  <si>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</si>
  <si>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</si>
  <si>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</si>
  <si>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</si>
  <si>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</si>
  <si>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</si>
  <si>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</si>
  <si>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</si>
  <si>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</si>
  <si>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</si>
  <si>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</si>
  <si>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</si>
  <si>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</si>
  <si>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</si>
  <si>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</si>
  <si>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</si>
  <si>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</si>
  <si>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</si>
  <si>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</si>
  <si>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</si>
  <si>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</si>
  <si>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</si>
  <si>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</si>
  <si>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</si>
  <si>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</si>
  <si>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</si>
  <si>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</si>
  <si>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</si>
  <si>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</si>
  <si>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</si>
  <si>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</si>
  <si>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</si>
  <si>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</si>
  <si>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</si>
  <si>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</si>
  <si>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</si>
  <si>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</si>
  <si>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</si>
  <si>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</si>
  <si>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</si>
  <si>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</si>
  <si>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</si>
  <si>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</si>
  <si>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</si>
  <si>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</si>
  <si>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</si>
  <si>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</si>
  <si>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</si>
  <si>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</si>
  <si>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</si>
  <si>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</si>
  <si>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</si>
  <si>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</si>
  <si>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</si>
  <si>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</si>
  <si>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</si>
  <si>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</si>
  <si>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</si>
  <si>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</si>
  <si>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</si>
  <si>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</si>
  <si>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</si>
  <si>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</si>
  <si>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</si>
  <si>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</si>
  <si>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</si>
  <si>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</si>
  <si>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</si>
  <si>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</si>
  <si>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</si>
  <si>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</si>
  <si>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</si>
  <si>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</si>
  <si>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</si>
  <si>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</si>
  <si>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</si>
  <si>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</si>
  <si>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</si>
  <si>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</si>
  <si>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</si>
  <si>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</si>
  <si>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</si>
  <si>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</si>
  <si>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</si>
  <si>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</si>
  <si>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</si>
  <si>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</si>
  <si>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</si>
  <si>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</si>
  <si>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</si>
  <si>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</si>
  <si>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</si>
  <si>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</si>
  <si>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</si>
  <si>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</si>
  <si>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</si>
  <si>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</si>
  <si>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</si>
  <si>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</si>
  <si>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</si>
  <si>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</si>
  <si>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</si>
  <si>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</si>
  <si>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</si>
  <si>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</si>
  <si>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</si>
  <si>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</si>
  <si>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</si>
  <si>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</si>
  <si>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</si>
  <si>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</si>
  <si>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</si>
  <si>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</si>
  <si>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</si>
  <si>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</si>
  <si>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</si>
  <si>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</si>
  <si>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</si>
  <si>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</si>
  <si>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</si>
  <si>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</si>
  <si>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</si>
  <si>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</si>
  <si>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</si>
  <si>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</si>
  <si>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</si>
  <si>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</si>
  <si>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</si>
  <si>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</si>
  <si>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</si>
  <si>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</si>
  <si>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</si>
  <si>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</si>
  <si>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</si>
  <si>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</si>
  <si>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</si>
  <si>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</si>
  <si>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</si>
  <si>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</si>
  <si>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</si>
  <si>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</si>
  <si>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</si>
  <si>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</si>
  <si>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</si>
  <si>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</si>
  <si>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</si>
  <si>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</si>
  <si>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</si>
  <si>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</si>
  <si>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</si>
  <si>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</si>
  <si>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</si>
  <si>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</si>
  <si>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</si>
  <si>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</si>
  <si>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</si>
  <si>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</si>
  <si>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</si>
  <si>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</si>
  <si>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</si>
  <si>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</si>
  <si>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</si>
  <si>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</si>
  <si>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</si>
  <si>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</si>
  <si>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</si>
  <si>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</si>
  <si>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</si>
  <si>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</si>
  <si>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</si>
  <si>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</si>
  <si>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</si>
  <si>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</si>
  <si>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</si>
  <si>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</si>
  <si>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</si>
  <si>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</si>
  <si>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</si>
  <si>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</si>
  <si>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</si>
  <si>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</si>
  <si>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</si>
  <si>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</si>
  <si>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</si>
  <si>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</si>
  <si>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</si>
  <si>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</si>
  <si>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</si>
  <si>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</si>
  <si>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</si>
  <si>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</si>
  <si>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</si>
  <si>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</si>
  <si>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</si>
  <si>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</si>
  <si>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</si>
  <si>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</si>
  <si>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</si>
  <si>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</si>
  <si>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</si>
  <si>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</si>
  <si>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</si>
  <si>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</si>
  <si>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</si>
  <si>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</si>
  <si>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</si>
  <si>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</si>
  <si>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</si>
  <si>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</si>
  <si>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</si>
  <si>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</si>
  <si>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</si>
  <si>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</si>
  <si>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</si>
  <si>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</si>
  <si>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</si>
  <si>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</si>
  <si>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</si>
  <si>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</si>
  <si>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</si>
  <si>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</si>
  <si>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</si>
  <si>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</si>
  <si>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</si>
  <si>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</si>
  <si>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</si>
  <si>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</si>
  <si>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</si>
  <si>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</si>
  <si>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</si>
  <si>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</si>
  <si>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</si>
  <si>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</si>
  <si>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</si>
  <si>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</si>
  <si>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</si>
  <si>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</si>
  <si>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</si>
  <si>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</si>
  <si>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</si>
  <si>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</si>
  <si>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</si>
  <si>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</si>
  <si>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</si>
  <si>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</si>
  <si>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</si>
  <si>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</si>
  <si>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</si>
  <si>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</si>
  <si>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</si>
  <si>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</si>
  <si>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</si>
  <si>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</si>
  <si>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</si>
  <si>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</si>
  <si>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</si>
  <si>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</si>
  <si>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</si>
  <si>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</si>
  <si>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</si>
  <si>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</si>
  <si>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</si>
  <si>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</si>
  <si>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</si>
  <si>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</si>
  <si>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</si>
  <si>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</si>
  <si>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</si>
  <si>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</si>
  <si>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</si>
  <si>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</si>
  <si>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</si>
  <si>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</si>
  <si>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</si>
  <si>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</si>
  <si>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</si>
  <si>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</si>
  <si>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</si>
  <si>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</si>
  <si>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</si>
  <si>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</si>
  <si>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</si>
  <si>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</si>
  <si>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</si>
  <si>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</si>
  <si>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</si>
  <si>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</si>
  <si>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</si>
  <si>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</si>
  <si>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</si>
  <si>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</si>
  <si>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</si>
  <si>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</si>
  <si>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</si>
  <si>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</si>
  <si>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</si>
  <si>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</si>
  <si>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</si>
  <si>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</si>
  <si>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</si>
  <si>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</si>
  <si>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</si>
  <si>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</si>
  <si>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</si>
  <si>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</si>
  <si>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</si>
  <si>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</si>
  <si>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</si>
  <si>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</si>
  <si>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</si>
  <si>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</si>
  <si>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</si>
  <si>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</si>
  <si>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</si>
  <si>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</si>
  <si>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</si>
  <si>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</si>
  <si>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</si>
  <si>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</si>
  <si>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</si>
  <si>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</si>
  <si>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</si>
  <si>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</si>
  <si>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</si>
  <si>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</si>
  <si>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</si>
  <si>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</si>
  <si>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</si>
  <si>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</si>
  <si>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</si>
  <si>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</si>
  <si>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</si>
  <si>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</si>
  <si>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</si>
  <si>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</si>
  <si>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</si>
  <si>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</si>
  <si>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</si>
  <si>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</si>
  <si>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</si>
  <si>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</si>
  <si>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</si>
  <si>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</si>
  <si>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</si>
  <si>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</si>
  <si>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</si>
  <si>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</si>
  <si>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</si>
  <si>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</si>
  <si>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</si>
  <si>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</si>
  <si>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</si>
  <si>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</si>
  <si>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</si>
  <si>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</si>
  <si>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</si>
  <si>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</si>
  <si>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</si>
  <si>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</si>
  <si>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</si>
  <si>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</si>
  <si>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</si>
  <si>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</si>
  <si>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</si>
  <si>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</si>
  <si>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</si>
  <si>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</si>
  <si>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</si>
  <si>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</si>
  <si>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</si>
  <si>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</si>
  <si>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</si>
  <si>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</si>
  <si>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</si>
  <si>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</si>
  <si>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</si>
  <si>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</si>
  <si>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</si>
  <si>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</si>
  <si>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</si>
  <si>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</si>
  <si>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</si>
  <si>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</si>
  <si>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</si>
  <si>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</si>
  <si>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</si>
  <si>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</si>
  <si>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</si>
  <si>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</si>
  <si>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</si>
  <si>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</si>
  <si>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</si>
  <si>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</si>
  <si>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</si>
  <si>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</si>
  <si>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</si>
  <si>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</si>
  <si>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</si>
  <si>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</si>
  <si>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</si>
  <si>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</si>
  <si>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</si>
  <si>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</si>
  <si>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</si>
  <si>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</si>
  <si>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</si>
  <si>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</si>
  <si>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</si>
  <si>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</si>
  <si>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</si>
  <si>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</si>
  <si>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</si>
  <si>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</si>
  <si>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</si>
  <si>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</si>
  <si>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</si>
  <si>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</si>
  <si>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</si>
  <si>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</si>
  <si>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</si>
  <si>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</si>
  <si>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</si>
  <si>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</si>
  <si>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</si>
  <si>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</si>
  <si>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</si>
  <si>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</si>
  <si>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</si>
  <si>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</si>
  <si>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</si>
  <si>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</si>
  <si>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</si>
  <si>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</si>
  <si>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</si>
  <si>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</si>
  <si>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</si>
  <si>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</si>
  <si>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</si>
  <si>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</si>
  <si>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</si>
  <si>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</si>
  <si>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</si>
  <si>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</si>
  <si>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</si>
  <si>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</si>
  <si>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</si>
  <si>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</si>
  <si>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</si>
  <si>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</si>
  <si>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</si>
  <si>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</si>
  <si>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</si>
  <si>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</si>
  <si>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</si>
  <si>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</si>
  <si>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</si>
  <si>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</si>
  <si>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</si>
  <si>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</si>
  <si>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</si>
  <si>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</si>
  <si>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</si>
  <si>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</si>
  <si>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</si>
  <si>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</si>
  <si>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</si>
  <si>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</si>
  <si>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</si>
  <si>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</si>
  <si>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</si>
  <si>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</si>
  <si>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</si>
  <si>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</si>
  <si>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</si>
  <si>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</si>
  <si>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</si>
  <si>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</si>
  <si>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</si>
  <si>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</si>
  <si>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</si>
  <si>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</si>
  <si>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</si>
  <si>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</si>
  <si>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</si>
  <si>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</si>
  <si>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</si>
  <si>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</si>
  <si>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</si>
  <si>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</si>
  <si>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</si>
  <si>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</si>
  <si>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</si>
  <si>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</si>
  <si>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</si>
  <si>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</si>
  <si>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</si>
  <si>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</si>
  <si>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</si>
  <si>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</si>
  <si>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</si>
  <si>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</si>
  <si>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</si>
  <si>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</si>
  <si>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</si>
  <si>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</si>
  <si>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</si>
  <si>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</si>
  <si>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</si>
  <si>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</si>
  <si>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</si>
  <si>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</si>
  <si>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</si>
  <si>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</si>
  <si>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</si>
  <si>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</si>
  <si>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</si>
  <si>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</si>
  <si>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</si>
  <si>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</si>
  <si>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</si>
  <si>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</si>
  <si>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</si>
  <si>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</si>
  <si>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</si>
  <si>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</si>
  <si>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</si>
  <si>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</si>
  <si>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</si>
  <si>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</si>
  <si>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</si>
  <si>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</si>
  <si>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</si>
  <si>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</si>
  <si>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</si>
  <si>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</si>
  <si>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</si>
  <si>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</si>
  <si>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</si>
  <si>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</si>
  <si>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</si>
  <si>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</si>
  <si>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</si>
  <si>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</si>
  <si>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</si>
  <si>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</si>
  <si>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</si>
  <si>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</si>
  <si>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</si>
  <si>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</si>
  <si>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</si>
  <si>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</si>
  <si>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</si>
  <si>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</si>
  <si>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</si>
  <si>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</si>
  <si>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</si>
  <si>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</si>
  <si>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</si>
  <si>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</si>
  <si>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</si>
  <si>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</si>
  <si>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</si>
  <si>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</si>
  <si>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</si>
  <si>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</si>
  <si>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</si>
  <si>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</si>
  <si>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</si>
  <si>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</si>
  <si>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</si>
  <si>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</si>
  <si>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</si>
  <si>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</si>
  <si>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</si>
  <si>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</si>
  <si>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</si>
  <si>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</si>
  <si>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</si>
  <si>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</si>
  <si>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</si>
  <si>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</si>
  <si>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</si>
  <si>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</si>
  <si>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</si>
  <si>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</si>
  <si>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</si>
  <si>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</si>
  <si>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</si>
  <si>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</si>
  <si>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</si>
  <si>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</si>
  <si>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</si>
  <si>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</si>
  <si>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</si>
  <si>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</si>
  <si>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</si>
  <si>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</si>
  <si>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</si>
  <si>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</si>
  <si>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</si>
  <si>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</si>
  <si>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</si>
  <si>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</si>
  <si>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</si>
  <si>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</si>
  <si>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</si>
  <si>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</si>
  <si>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</si>
  <si>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</si>
  <si>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</si>
  <si>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</si>
  <si>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</si>
  <si>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</si>
  <si>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</si>
  <si>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</si>
  <si>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</si>
  <si>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</si>
  <si>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</si>
  <si>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</si>
  <si>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</si>
  <si>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</si>
  <si>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</si>
  <si>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</si>
  <si>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</si>
  <si>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</si>
  <si>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</si>
  <si>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</si>
  <si>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</si>
  <si>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</si>
  <si>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</si>
  <si>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</si>
  <si>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</si>
  <si>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</si>
  <si>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</si>
  <si>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</si>
  <si>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</si>
  <si>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</si>
  <si>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</si>
  <si>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</si>
  <si>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</si>
  <si>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</si>
  <si>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</si>
  <si>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</si>
  <si>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</si>
  <si>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</si>
  <si>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</si>
  <si>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</si>
  <si>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</si>
  <si>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</si>
  <si>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</si>
  <si>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</si>
  <si>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</si>
  <si>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</si>
  <si>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</si>
  <si>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</si>
  <si>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</si>
  <si>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</si>
  <si>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</si>
  <si>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</si>
  <si>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</si>
  <si>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</si>
  <si>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</si>
  <si>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</si>
  <si>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</si>
  <si>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</si>
  <si>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</si>
  <si>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</si>
  <si>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</si>
  <si>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</si>
  <si>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</si>
  <si>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</si>
  <si>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</si>
  <si>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</si>
  <si>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</si>
  <si>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</si>
  <si>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</si>
  <si>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</si>
  <si>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</si>
  <si>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</si>
  <si>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</si>
  <si>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</si>
  <si>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</si>
  <si>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</si>
  <si>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</si>
  <si>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</si>
  <si>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</si>
  <si>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</si>
  <si>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</si>
  <si>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</si>
  <si>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</si>
  <si>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</si>
  <si>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</si>
  <si>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</si>
  <si>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</si>
  <si>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</si>
  <si>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</si>
  <si>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</si>
  <si>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</si>
  <si>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</si>
  <si>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</si>
  <si>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</si>
  <si>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</si>
  <si>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</si>
  <si>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</si>
  <si>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</si>
  <si>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</si>
  <si>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</si>
  <si>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</si>
  <si>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</si>
  <si>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</si>
  <si>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</si>
  <si>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</si>
  <si>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</si>
  <si>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</si>
  <si>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</si>
  <si>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</si>
  <si>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</si>
  <si>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</si>
  <si>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</si>
  <si>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</si>
  <si>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</si>
  <si>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</si>
  <si>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</si>
  <si>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</si>
  <si>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</si>
  <si>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</si>
  <si>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</si>
  <si>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</si>
  <si>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</si>
  <si>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</si>
  <si>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</si>
  <si>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</si>
  <si>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</si>
  <si>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</si>
  <si>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</si>
  <si>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</si>
  <si>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</si>
  <si>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</si>
  <si>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</si>
  <si>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</si>
  <si>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</si>
  <si>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</si>
  <si>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</si>
  <si>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</si>
  <si>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</si>
  <si>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</si>
  <si>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</si>
  <si>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</si>
  <si>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</si>
  <si>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</si>
  <si>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</si>
  <si>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</si>
  <si>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</si>
  <si>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</si>
  <si>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</si>
  <si>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</si>
  <si>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</si>
  <si>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</si>
  <si>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</si>
  <si>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</si>
  <si>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</si>
  <si>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</si>
  <si>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</si>
  <si>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</si>
  <si>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</si>
  <si>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</si>
  <si>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</si>
  <si>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</si>
  <si>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</si>
  <si>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</si>
  <si>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</si>
  <si>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</si>
  <si>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</si>
  <si>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</si>
  <si>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</si>
  <si>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</si>
  <si>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</si>
  <si>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</si>
  <si>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</si>
  <si>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</si>
  <si>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</si>
  <si>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</si>
  <si>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</si>
  <si>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</si>
  <si>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</si>
  <si>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</si>
  <si>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</si>
  <si>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</si>
  <si>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</si>
  <si>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</si>
  <si>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</si>
  <si>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</si>
  <si>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</si>
  <si>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</si>
  <si>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</si>
  <si>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</si>
  <si>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</si>
  <si>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</si>
  <si>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</si>
  <si>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</si>
  <si>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</si>
  <si>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</si>
  <si>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</si>
  <si>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</si>
  <si>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</si>
  <si>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</si>
  <si>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</si>
  <si>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</si>
  <si>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</si>
  <si>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</si>
  <si>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</si>
  <si>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</si>
  <si>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</si>
  <si>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</si>
  <si>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</si>
  <si>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</si>
  <si>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</si>
  <si>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</si>
  <si>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</si>
  <si>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</si>
  <si>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</si>
  <si>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</si>
  <si>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</si>
  <si>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</si>
  <si>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</si>
  <si>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</si>
  <si>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</si>
  <si>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</si>
  <si>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</si>
  <si>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</si>
  <si>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</si>
  <si>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</si>
  <si>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</si>
  <si>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</si>
  <si>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</si>
  <si>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</si>
  <si>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</si>
  <si>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</si>
  <si>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</si>
  <si>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</si>
  <si>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</si>
  <si>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</si>
  <si>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</si>
  <si>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</si>
  <si>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</si>
  <si>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</si>
  <si>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</si>
  <si>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</si>
  <si>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</si>
  <si>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</si>
  <si>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</si>
  <si>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</si>
  <si>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</si>
  <si>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</si>
  <si>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</si>
  <si>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</si>
  <si>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</si>
  <si>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</si>
  <si>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</si>
  <si>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</si>
  <si>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</si>
  <si>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</si>
  <si>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</si>
  <si>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</si>
  <si>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</si>
  <si>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</si>
  <si>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</si>
  <si>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</si>
  <si>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</si>
  <si>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</si>
  <si>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</si>
  <si>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</si>
  <si>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</si>
  <si>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</si>
  <si>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</si>
  <si>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</si>
  <si>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</si>
  <si>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</si>
  <si>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</si>
  <si>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</si>
  <si>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</si>
  <si>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</si>
  <si>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</si>
  <si>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</si>
  <si>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</si>
  <si>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</si>
  <si>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</si>
  <si>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</si>
  <si>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</si>
  <si>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</si>
  <si>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</si>
  <si>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</si>
  <si>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</si>
  <si>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</si>
  <si>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</si>
  <si>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</si>
  <si>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</si>
  <si>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</si>
  <si>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</si>
  <si>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</si>
  <si>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</si>
  <si>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</si>
  <si>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</si>
  <si>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</si>
  <si>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</si>
  <si>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</si>
  <si>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</si>
  <si>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</si>
  <si>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</si>
  <si>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</si>
  <si>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</si>
  <si>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</si>
  <si>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</si>
  <si>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</si>
  <si>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</si>
  <si>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</si>
  <si>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</si>
  <si>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</si>
  <si>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</si>
  <si>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</si>
  <si>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</si>
  <si>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</si>
  <si>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</si>
  <si>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</si>
  <si>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</si>
  <si>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</si>
  <si>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</si>
  <si>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</si>
  <si>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</si>
  <si>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</si>
  <si>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</si>
  <si>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</si>
  <si>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</si>
  <si>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</si>
  <si>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</si>
  <si>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</si>
  <si>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</si>
  <si>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</si>
  <si>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</si>
  <si>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</si>
  <si>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</si>
  <si>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</si>
  <si>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</si>
  <si>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</si>
  <si>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</si>
  <si>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</si>
  <si>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</si>
  <si>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</si>
  <si>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</si>
  <si>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</si>
  <si>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</si>
  <si>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</si>
  <si>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</si>
  <si>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</si>
  <si>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</si>
  <si>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</si>
  <si>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</si>
  <si>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</si>
  <si>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</si>
  <si>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</si>
  <si>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</si>
  <si>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</si>
  <si>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</si>
  <si>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</si>
  <si>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</si>
  <si>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</si>
  <si>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</si>
  <si>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</si>
  <si>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</si>
  <si>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</si>
  <si>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</si>
  <si>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</si>
  <si>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</si>
  <si>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</si>
  <si>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</si>
  <si>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</si>
  <si>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</si>
  <si>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</si>
  <si>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</si>
  <si>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</si>
  <si>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</si>
  <si>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</si>
  <si>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</si>
  <si>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</si>
  <si>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</si>
  <si>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</si>
  <si>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</si>
  <si>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</si>
  <si>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</si>
  <si>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</si>
  <si>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</si>
  <si>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</si>
  <si>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</si>
  <si>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</si>
  <si>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</si>
  <si>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</si>
  <si>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</si>
  <si>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</si>
  <si>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</si>
  <si>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</si>
  <si>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</si>
  <si>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</si>
  <si>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</si>
  <si>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</si>
  <si>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</si>
  <si>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</si>
  <si>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</si>
  <si>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</si>
  <si>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</si>
  <si>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</si>
  <si>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</si>
  <si>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</si>
  <si>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</si>
  <si>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</si>
  <si>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</si>
  <si>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</si>
  <si>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</si>
  <si>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</si>
  <si>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</si>
  <si>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</si>
  <si>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</si>
  <si>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</si>
  <si>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</si>
  <si>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</si>
  <si>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</si>
  <si>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</si>
  <si>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</si>
  <si>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</si>
  <si>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</si>
  <si>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</si>
  <si>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</si>
  <si>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</si>
  <si>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</si>
  <si>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</si>
  <si>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</si>
  <si>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</si>
  <si>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</si>
  <si>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</si>
  <si>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</si>
  <si>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</si>
  <si>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</si>
  <si>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</si>
  <si>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</si>
  <si>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</si>
  <si>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</si>
  <si>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</si>
  <si>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</si>
  <si>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</si>
  <si>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</si>
  <si>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</si>
  <si>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</si>
  <si>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</si>
  <si>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</si>
  <si>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</si>
  <si>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</si>
  <si>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</si>
  <si>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</si>
  <si>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</si>
  <si>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</si>
  <si>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</si>
  <si>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</si>
  <si>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</si>
  <si>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</si>
  <si>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</si>
  <si>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</si>
  <si>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</si>
  <si>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</si>
  <si>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</si>
  <si>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</si>
  <si>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</si>
  <si>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</si>
  <si>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</si>
  <si>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</si>
  <si>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</si>
  <si>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</si>
  <si>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</si>
  <si>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</si>
  <si>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</si>
  <si>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</si>
  <si>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</si>
  <si>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</si>
  <si>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</si>
  <si>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</si>
  <si>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</si>
  <si>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</si>
  <si>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</si>
  <si>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</si>
  <si>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</si>
  <si>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</si>
  <si>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</si>
  <si>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</si>
  <si>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</si>
  <si>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</si>
  <si>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</si>
  <si>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</si>
  <si>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</si>
  <si>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</si>
  <si>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</si>
  <si>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</si>
  <si>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</si>
  <si>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</si>
  <si>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</si>
  <si>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</si>
  <si>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</si>
  <si>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</si>
  <si>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</si>
  <si>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</si>
  <si>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</si>
  <si>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</si>
  <si>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</si>
  <si>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</si>
  <si>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</si>
  <si>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</si>
  <si>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</si>
  <si>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</si>
  <si>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</si>
  <si>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</si>
  <si>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</si>
  <si>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</si>
  <si>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</si>
  <si>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</si>
  <si>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</si>
  <si>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</si>
  <si>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</si>
  <si>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</si>
  <si>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</si>
  <si>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</si>
  <si>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</si>
  <si>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</si>
  <si>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</si>
  <si>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</si>
  <si>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</si>
  <si>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</si>
  <si>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</si>
  <si>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</si>
  <si>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</si>
  <si>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</si>
  <si>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</si>
  <si>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</si>
  <si>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</si>
  <si>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</si>
  <si>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</si>
  <si>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</si>
  <si>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</si>
  <si>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</si>
  <si>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</si>
  <si>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</si>
  <si>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</si>
  <si>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</si>
  <si>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</si>
  <si>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</si>
  <si>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</si>
  <si>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</si>
  <si>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</si>
  <si>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</si>
  <si>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</si>
  <si>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</si>
  <si>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</si>
  <si>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</si>
  <si>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</si>
  <si>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</si>
  <si>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</si>
  <si>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</si>
  <si>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</si>
  <si>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</si>
  <si>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</si>
  <si>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</si>
  <si>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</si>
  <si>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</si>
  <si>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</si>
  <si>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</si>
  <si>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</si>
  <si>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</si>
  <si>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</si>
  <si>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</si>
  <si>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</si>
  <si>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</si>
  <si>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</si>
  <si>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</si>
  <si>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</si>
  <si>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</si>
  <si>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</si>
  <si>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</si>
  <si>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</si>
  <si>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</si>
  <si>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</si>
  <si>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</si>
  <si>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</si>
  <si>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</si>
  <si>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</si>
  <si>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</si>
  <si>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</si>
  <si>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</si>
  <si>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</si>
  <si>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</si>
  <si>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</si>
  <si>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</si>
  <si>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</si>
  <si>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</si>
  <si>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</si>
  <si>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</si>
  <si>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</si>
  <si>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</si>
  <si>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</si>
  <si>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</si>
  <si>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</si>
  <si>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</si>
  <si>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</si>
  <si>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</si>
  <si>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</si>
  <si>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</si>
  <si>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</si>
  <si>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</si>
  <si>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</si>
  <si>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</si>
  <si>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</si>
  <si>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</si>
  <si>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</si>
  <si>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</si>
  <si>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</si>
  <si>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</si>
  <si>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</si>
  <si>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</si>
  <si>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</si>
  <si>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</si>
  <si>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</si>
  <si>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</si>
  <si>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</si>
  <si>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</si>
  <si>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</si>
  <si>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</si>
  <si>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</si>
  <si>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</si>
  <si>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</si>
  <si>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</si>
  <si>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</si>
  <si>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</si>
  <si>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</si>
  <si>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</si>
  <si>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</si>
  <si>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</si>
  <si>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</si>
  <si>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</si>
  <si>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</si>
  <si>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</si>
  <si>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</si>
  <si>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</si>
  <si>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</si>
  <si>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</si>
  <si>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</si>
  <si>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</si>
  <si>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</si>
  <si>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</si>
  <si>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</si>
  <si>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</si>
  <si>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</si>
  <si>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</si>
  <si>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</si>
  <si>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</si>
  <si>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</si>
  <si>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</si>
  <si>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</si>
  <si>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</si>
  <si>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</si>
  <si>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</si>
  <si>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</si>
  <si>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</si>
  <si>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</si>
  <si>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</si>
  <si>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</si>
  <si>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</si>
  <si>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</si>
  <si>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</si>
  <si>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</si>
  <si>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</si>
  <si>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</si>
  <si>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</si>
  <si>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</si>
  <si>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</si>
  <si>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</si>
  <si>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</si>
  <si>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</si>
  <si>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</si>
  <si>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</si>
  <si>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</si>
  <si>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</si>
  <si>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</si>
  <si>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</si>
  <si>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</si>
  <si>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</si>
  <si>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</si>
  <si>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</si>
  <si>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</si>
  <si>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</si>
  <si>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</si>
  <si>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</si>
  <si>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</si>
  <si>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</si>
  <si>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</si>
  <si>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</si>
  <si>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</si>
  <si>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</si>
  <si>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</si>
  <si>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</si>
  <si>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</si>
  <si>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</si>
  <si>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</si>
  <si>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</si>
  <si>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</si>
  <si>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</si>
  <si>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</si>
  <si>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</si>
  <si>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</si>
  <si>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</si>
  <si>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</si>
  <si>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</si>
  <si>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</si>
  <si>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</si>
  <si>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</si>
  <si>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</si>
  <si>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</si>
  <si>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</si>
  <si>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</si>
  <si>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</si>
  <si>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</si>
  <si>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</si>
  <si>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</si>
  <si>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</si>
  <si>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</si>
  <si>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</si>
  <si>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</si>
  <si>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</si>
  <si>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</si>
  <si>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</si>
  <si>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</si>
  <si>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</si>
  <si>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</si>
  <si>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</si>
  <si>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</si>
  <si>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</si>
  <si>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</si>
  <si>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</si>
  <si>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</si>
  <si>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</si>
  <si>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</si>
  <si>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</si>
  <si>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</si>
  <si>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</si>
  <si>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</si>
  <si>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</si>
  <si>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</si>
  <si>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</si>
  <si>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</si>
  <si>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</si>
  <si>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</si>
  <si>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</si>
  <si>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</si>
  <si>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</si>
  <si>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</si>
  <si>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</si>
  <si>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</si>
  <si>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</si>
  <si>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</si>
  <si>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</si>
  <si>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</si>
  <si>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</si>
  <si>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</si>
  <si>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</si>
  <si>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</si>
  <si>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</si>
  <si>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</si>
  <si>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</si>
  <si>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</si>
  <si>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</si>
  <si>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</si>
  <si>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</si>
  <si>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</si>
  <si>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</si>
  <si>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</si>
  <si>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</si>
  <si>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</si>
  <si>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</si>
  <si>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</si>
  <si>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</si>
  <si>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</si>
  <si>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</si>
  <si>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</si>
  <si>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</si>
  <si>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</si>
  <si>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</si>
  <si>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</si>
  <si>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</si>
  <si>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</si>
  <si>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</si>
  <si>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</si>
  <si>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</si>
  <si>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</si>
  <si>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</si>
  <si>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</si>
  <si>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</si>
  <si>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</si>
  <si>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</si>
  <si>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</si>
  <si>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</si>
  <si>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</si>
  <si>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</si>
  <si>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</si>
  <si>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</si>
  <si>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</si>
  <si>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</si>
  <si>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</si>
  <si>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</si>
  <si>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</si>
  <si>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</si>
  <si>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</si>
  <si>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</si>
  <si>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</si>
  <si>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</si>
  <si>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</si>
  <si>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</si>
  <si>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</si>
  <si>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</si>
  <si>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</si>
  <si>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</si>
  <si>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</si>
  <si>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</si>
  <si>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</si>
  <si>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</si>
  <si>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</si>
  <si>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</si>
  <si>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</si>
  <si>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</si>
  <si>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</si>
  <si>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</si>
  <si>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</si>
  <si>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</si>
  <si>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</si>
  <si>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</si>
  <si>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</si>
  <si>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</si>
  <si>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</si>
  <si>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</si>
  <si>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</si>
  <si>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</si>
  <si>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</si>
  <si>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</si>
  <si>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</si>
  <si>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</si>
  <si>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</si>
  <si>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</si>
  <si>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</si>
  <si>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</si>
  <si>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</si>
  <si>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</si>
  <si>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</si>
  <si>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</si>
  <si>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</si>
  <si>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</si>
  <si>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</si>
  <si>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</si>
  <si>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</si>
  <si>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</si>
  <si>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</si>
  <si>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</si>
  <si>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</si>
  <si>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</si>
  <si>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</si>
  <si>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</si>
  <si>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</si>
  <si>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</si>
  <si>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</si>
  <si>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</si>
  <si>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</si>
  <si>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</si>
  <si>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</si>
  <si>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</si>
  <si>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</si>
  <si>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</si>
  <si>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</si>
  <si>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</si>
  <si>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</si>
  <si>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</si>
  <si>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</si>
  <si>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</si>
  <si>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</si>
  <si>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</si>
  <si>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</si>
  <si>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</si>
  <si>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</si>
  <si>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</si>
  <si>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</si>
  <si>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</si>
  <si>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</si>
  <si>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</si>
  <si>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</si>
  <si>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</si>
  <si>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</si>
  <si>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</si>
  <si>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</si>
  <si>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</si>
  <si>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</si>
  <si>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</si>
  <si>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</si>
  <si>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</si>
  <si>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</si>
  <si>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</si>
  <si>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</si>
  <si>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</si>
  <si>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</si>
  <si>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</si>
  <si>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</si>
  <si>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</si>
  <si>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</si>
  <si>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</si>
  <si>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</si>
  <si>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</si>
  <si>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</si>
  <si>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</si>
  <si>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</si>
  <si>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</si>
  <si>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</si>
  <si>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</si>
  <si>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</si>
  <si>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</si>
  <si>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</si>
  <si>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</si>
  <si>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</si>
  <si>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</si>
  <si>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</si>
  <si>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</si>
  <si>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</si>
  <si>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</si>
  <si>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</si>
  <si>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</si>
  <si>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</si>
  <si>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</si>
  <si>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</si>
  <si>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</si>
  <si>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</si>
  <si>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</si>
  <si>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</si>
  <si>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</si>
  <si>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</si>
  <si>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</si>
  <si>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</si>
  <si>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</si>
  <si>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</si>
  <si>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</si>
  <si>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</si>
  <si>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</si>
  <si>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</si>
  <si>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</si>
  <si>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</si>
  <si>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</si>
  <si>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</si>
  <si>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</si>
  <si>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</si>
  <si>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</si>
  <si>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</si>
  <si>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</si>
  <si>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</si>
  <si>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</si>
  <si>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</si>
  <si>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</si>
  <si>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</si>
  <si>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</si>
  <si>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</si>
  <si>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</si>
  <si>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</si>
  <si>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</si>
  <si>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</si>
  <si>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</si>
  <si>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</si>
  <si>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</si>
  <si>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</si>
  <si>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</si>
  <si>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</si>
  <si>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</si>
  <si>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</si>
  <si>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</si>
  <si>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</si>
  <si>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</si>
  <si>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</si>
  <si>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</si>
  <si>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</si>
  <si>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</si>
  <si>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</si>
  <si>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</si>
  <si>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</si>
  <si>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</si>
  <si>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</si>
  <si>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</si>
  <si>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</si>
  <si>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</si>
  <si>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</si>
  <si>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</si>
  <si>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</si>
  <si>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</si>
  <si>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</si>
  <si>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</si>
  <si>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</si>
  <si>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</si>
  <si>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</si>
  <si>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</si>
  <si>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</si>
  <si>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</si>
  <si>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</si>
  <si>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</si>
  <si>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</si>
  <si>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</si>
  <si>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</si>
  <si>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</si>
  <si>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</si>
  <si>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</si>
  <si>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</si>
  <si>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</si>
  <si>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</si>
  <si>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</si>
  <si>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</si>
  <si>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</si>
  <si>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</si>
  <si>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</si>
  <si>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</si>
  <si>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</si>
  <si>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</si>
  <si>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</si>
  <si>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</si>
  <si>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</si>
  <si>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</si>
  <si>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</si>
  <si>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</si>
  <si>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</si>
  <si>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</si>
  <si>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</si>
  <si>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</si>
  <si>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</si>
  <si>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</si>
  <si>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</si>
  <si>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</si>
  <si>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</si>
  <si>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</si>
  <si>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</si>
  <si>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</si>
  <si>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</si>
  <si>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</si>
  <si>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</si>
  <si>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</si>
  <si>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</si>
  <si>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</si>
  <si>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</si>
  <si>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</si>
  <si>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</si>
  <si>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</si>
  <si>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</si>
  <si>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</si>
  <si>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</si>
  <si>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</si>
  <si>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</si>
  <si>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</si>
  <si>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</si>
  <si>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</si>
  <si>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</si>
  <si>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</si>
  <si>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</si>
  <si>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</si>
  <si>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</si>
  <si>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</si>
  <si>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</si>
  <si>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</si>
  <si>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</si>
  <si>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</si>
  <si>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</si>
  <si>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</si>
  <si>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</si>
  <si>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</si>
  <si>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</si>
  <si>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</si>
  <si>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</si>
  <si>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</si>
  <si>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</si>
  <si>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</si>
  <si>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</si>
  <si>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</si>
  <si>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</si>
  <si>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</si>
  <si>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</si>
  <si>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</si>
  <si>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</si>
  <si>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</si>
  <si>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</si>
  <si>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</si>
  <si>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</si>
  <si>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</si>
  <si>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</si>
  <si>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</si>
  <si>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</si>
  <si>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</si>
  <si>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</si>
  <si>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</si>
  <si>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</si>
  <si>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</si>
  <si>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</si>
  <si>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</si>
  <si>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</si>
  <si>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</si>
  <si>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</si>
  <si>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</si>
  <si>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</si>
  <si>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</si>
  <si>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</si>
  <si>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</si>
  <si>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</si>
  <si>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</si>
  <si>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</si>
  <si>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</si>
  <si>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</si>
  <si>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</si>
  <si>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</si>
  <si>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</si>
  <si>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</si>
  <si>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</si>
  <si>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</si>
  <si>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</si>
  <si>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</si>
  <si>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</si>
  <si>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</si>
  <si>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</si>
  <si>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</si>
  <si>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</si>
  <si>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</si>
  <si>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</si>
  <si>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</si>
  <si>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</si>
  <si>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</si>
  <si>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</si>
  <si>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</si>
  <si>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</si>
  <si>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</si>
  <si>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</si>
  <si>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</si>
  <si>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</si>
  <si>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</si>
  <si>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</si>
  <si>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</si>
  <si>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</si>
  <si>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</si>
  <si>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</si>
  <si>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</si>
  <si>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</si>
  <si>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</si>
  <si>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</si>
  <si>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</si>
  <si>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</si>
  <si>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</si>
  <si>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</si>
  <si>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</si>
  <si>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</si>
  <si>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</si>
  <si>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</si>
  <si>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</si>
  <si>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</si>
  <si>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</si>
  <si>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</si>
  <si>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</si>
  <si>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</si>
  <si>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</si>
  <si>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</si>
  <si>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</si>
  <si>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</si>
  <si>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</si>
  <si>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</si>
  <si>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</si>
  <si>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</si>
  <si>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</si>
  <si>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</si>
  <si>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</si>
  <si>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</si>
  <si>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</si>
  <si>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</si>
  <si>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</si>
  <si>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</si>
  <si>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</si>
  <si>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</si>
  <si>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</si>
  <si>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</si>
  <si>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</si>
  <si>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</si>
  <si>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</si>
  <si>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</si>
  <si>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</si>
  <si>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</si>
  <si>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</si>
  <si>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</si>
  <si>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</si>
  <si>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</si>
  <si>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</si>
  <si>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</si>
  <si>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</si>
  <si>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</si>
  <si>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</si>
  <si>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</si>
  <si>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</si>
  <si>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</si>
  <si>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</si>
  <si>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</si>
  <si>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</si>
  <si>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</si>
  <si>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</si>
  <si>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</si>
  <si>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</si>
  <si>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</si>
  <si>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</si>
  <si>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</si>
  <si>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</si>
  <si>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</si>
  <si>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</si>
  <si>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</si>
  <si>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</si>
  <si>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</si>
  <si>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</si>
  <si>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</si>
  <si>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</si>
  <si>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</si>
  <si>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</si>
  <si>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</si>
  <si>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</si>
  <si>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</si>
  <si>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</si>
  <si>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</si>
  <si>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</si>
  <si>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</si>
  <si>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</si>
  <si>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</si>
  <si>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</si>
  <si>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</si>
  <si>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</si>
  <si>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</si>
  <si>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</si>
  <si>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</si>
  <si>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</si>
  <si>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</si>
  <si>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</si>
  <si>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</si>
  <si>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</si>
  <si>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</si>
  <si>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</si>
  <si>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</si>
  <si>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</si>
  <si>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</si>
  <si>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</si>
  <si>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</si>
  <si>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</si>
  <si>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</si>
  <si>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</si>
  <si>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</si>
  <si>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</si>
  <si>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</si>
  <si>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</si>
  <si>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</si>
  <si>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</si>
  <si>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</si>
  <si>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</si>
  <si>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</si>
  <si>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</si>
  <si>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</si>
  <si>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</si>
  <si>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</si>
  <si>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</si>
  <si>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</si>
  <si>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</si>
  <si>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</si>
  <si>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</si>
  <si>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</si>
  <si>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</si>
  <si>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</si>
  <si>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</si>
  <si>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</si>
  <si>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</si>
  <si>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</si>
  <si>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</si>
  <si>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</si>
  <si>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</si>
  <si>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</si>
  <si>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</si>
  <si>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</si>
  <si>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</si>
  <si>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</si>
  <si>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</si>
  <si>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</si>
  <si>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</si>
  <si>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</si>
  <si>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</si>
  <si>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</si>
  <si>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</si>
  <si>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</si>
  <si>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</si>
  <si>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</si>
  <si>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</si>
  <si>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</si>
  <si>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</si>
  <si>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</si>
  <si>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</si>
  <si>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</si>
  <si>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</si>
  <si>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</si>
  <si>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</si>
  <si>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</si>
  <si>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</si>
  <si>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</si>
  <si>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</si>
  <si>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</si>
  <si>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</si>
  <si>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</si>
  <si>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</si>
  <si>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</si>
  <si>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</si>
  <si>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</si>
  <si>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</si>
  <si>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</si>
  <si>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</si>
  <si>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</si>
  <si>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</si>
  <si>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</si>
  <si>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</si>
  <si>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</si>
  <si>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</si>
  <si>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</si>
  <si>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</si>
  <si>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</si>
  <si>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</si>
  <si>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</si>
  <si>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</si>
  <si>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</si>
  <si>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</si>
  <si>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</si>
  <si>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</si>
  <si>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</si>
  <si>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</si>
  <si>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</si>
  <si>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</si>
  <si>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</si>
  <si>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</si>
  <si>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</si>
  <si>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</si>
  <si>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</si>
  <si>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</si>
  <si>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</si>
  <si>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</si>
  <si>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</si>
  <si>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</si>
  <si>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</si>
  <si>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</si>
  <si>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</si>
  <si>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</si>
  <si>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</si>
  <si>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</si>
  <si>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</si>
  <si>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</si>
  <si>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</si>
  <si>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</si>
  <si>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</si>
  <si>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</si>
  <si>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</si>
  <si>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</si>
  <si>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</si>
  <si>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</si>
  <si>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</si>
  <si>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</si>
  <si>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</si>
  <si>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</si>
  <si>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</si>
  <si>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</si>
  <si>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</si>
  <si>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</si>
  <si>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</si>
  <si>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</si>
  <si>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</si>
  <si>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</si>
  <si>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</si>
  <si>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</si>
  <si>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</si>
  <si>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</si>
  <si>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</si>
  <si>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</si>
  <si>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</si>
  <si>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</si>
  <si>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</si>
  <si>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</si>
  <si>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</si>
  <si>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</si>
  <si>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</si>
  <si>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</si>
  <si>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</si>
  <si>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</si>
  <si>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</si>
  <si>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</si>
  <si>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</si>
  <si>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</si>
  <si>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</si>
  <si>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</si>
  <si>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</si>
  <si>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</si>
  <si>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</si>
  <si>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</si>
  <si>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</si>
  <si>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</si>
  <si>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</si>
  <si>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</si>
  <si>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</si>
  <si>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</si>
  <si>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</si>
  <si>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</si>
  <si>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</si>
  <si>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</si>
  <si>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</si>
  <si>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</si>
  <si>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</si>
  <si>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</si>
  <si>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</si>
  <si>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</si>
  <si>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</si>
  <si>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</si>
  <si>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</si>
  <si>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</si>
  <si>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</si>
  <si>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</si>
  <si>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</si>
  <si>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</si>
  <si>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</si>
  <si>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</si>
  <si>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</si>
  <si>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</si>
  <si>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</si>
  <si>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</si>
  <si>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</si>
  <si>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</si>
  <si>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</si>
  <si>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</si>
  <si>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</si>
  <si>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</si>
  <si>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</si>
  <si>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</si>
  <si>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</si>
  <si>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</si>
  <si>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</si>
  <si>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</si>
  <si>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</si>
  <si>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</si>
  <si>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</si>
  <si>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</si>
  <si>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</si>
  <si>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</si>
  <si>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</si>
  <si>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</si>
  <si>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</si>
  <si>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</si>
  <si>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</si>
  <si>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</si>
  <si>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</si>
  <si>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</si>
  <si>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</si>
  <si>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</si>
  <si>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</si>
  <si>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</si>
  <si>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</si>
  <si>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</si>
  <si>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</si>
  <si>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</si>
  <si>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</si>
  <si>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</si>
  <si>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</si>
  <si>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</si>
  <si>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</si>
  <si>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</si>
  <si>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</si>
  <si>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</si>
  <si>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</si>
  <si>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</si>
  <si>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</si>
  <si>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</si>
  <si>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</si>
  <si>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</si>
  <si>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</si>
  <si>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</si>
  <si>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</si>
  <si>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</si>
  <si>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</si>
  <si>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</si>
  <si>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</si>
  <si>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</si>
  <si>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</si>
  <si>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</si>
  <si>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</si>
  <si>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</si>
  <si>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</si>
  <si>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</si>
  <si>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</si>
  <si>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</si>
  <si>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</si>
  <si>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</si>
  <si>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</si>
  <si>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</si>
  <si>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</si>
  <si>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</si>
  <si>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</si>
  <si>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</si>
  <si>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</si>
  <si>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</si>
  <si>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</si>
  <si>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</si>
  <si>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</si>
  <si>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</si>
  <si>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</si>
  <si>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</si>
  <si>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</si>
  <si>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</si>
  <si>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</si>
  <si>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</si>
  <si>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</si>
  <si>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</si>
  <si>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</si>
  <si>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</si>
  <si>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</si>
  <si>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</si>
  <si>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</si>
  <si>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</si>
  <si>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</si>
  <si>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</si>
  <si>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</si>
  <si>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</si>
  <si>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</si>
  <si>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</si>
  <si>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</si>
  <si>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</si>
  <si>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</si>
  <si>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</si>
  <si>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</si>
  <si>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</si>
  <si>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</si>
  <si>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</si>
  <si>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</si>
  <si>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</si>
  <si>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</si>
  <si>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</si>
  <si>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</si>
  <si>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</si>
  <si>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</si>
  <si>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</si>
  <si>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</si>
  <si>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</si>
  <si>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</si>
  <si>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</si>
  <si>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</si>
  <si>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</si>
  <si>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</si>
  <si>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</si>
  <si>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</si>
  <si>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</si>
  <si>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</si>
  <si>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</si>
  <si>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</si>
  <si>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</si>
  <si>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</si>
  <si>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</si>
  <si>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</si>
  <si>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</si>
  <si>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</si>
  <si>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</si>
  <si>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</si>
  <si>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</si>
  <si>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</si>
  <si>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</si>
  <si>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</si>
  <si>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</si>
  <si>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</si>
  <si>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</si>
  <si>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</si>
  <si>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</si>
  <si>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</si>
  <si>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</si>
  <si>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</si>
  <si>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</si>
  <si>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</si>
  <si>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</si>
  <si>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</si>
  <si>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</si>
  <si>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</si>
  <si>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</si>
  <si>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</si>
  <si>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</si>
  <si>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</si>
  <si>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</si>
  <si>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</si>
  <si>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</si>
  <si>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</si>
  <si>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</si>
  <si>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</si>
  <si>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</si>
  <si>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</si>
  <si>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</si>
  <si>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</si>
  <si>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</si>
  <si>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</si>
  <si>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</si>
  <si>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</si>
  <si>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</si>
  <si>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</si>
  <si>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</si>
  <si>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</si>
  <si>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</si>
  <si>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</si>
  <si>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</si>
  <si>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</si>
  <si>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</si>
  <si>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</si>
  <si>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</si>
  <si>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</si>
  <si>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</si>
  <si>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</si>
  <si>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</si>
  <si>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</si>
  <si>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</si>
  <si>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</si>
  <si>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</si>
  <si>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</si>
  <si>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</si>
  <si>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</si>
  <si>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</si>
  <si>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</si>
  <si>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</si>
  <si>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</si>
  <si>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</si>
  <si>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</si>
  <si>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</si>
  <si>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</si>
  <si>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</si>
  <si>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</si>
  <si>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</si>
  <si>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</si>
  <si>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</si>
  <si>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</si>
  <si>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</si>
  <si>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</si>
  <si>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</si>
  <si>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</si>
  <si>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</si>
  <si>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</si>
  <si>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</si>
  <si>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</si>
  <si>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</si>
  <si>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</si>
  <si>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</si>
  <si>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</si>
  <si>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</si>
  <si>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</si>
  <si>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</si>
  <si>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</si>
  <si>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</si>
  <si>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</si>
  <si>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</si>
  <si>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</si>
  <si>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</si>
  <si>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</si>
  <si>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</si>
  <si>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</si>
  <si>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</si>
  <si>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</si>
  <si>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</si>
  <si>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</si>
  <si>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</si>
  <si>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</si>
  <si>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</si>
  <si>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</si>
  <si>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</si>
  <si>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</si>
  <si>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</si>
  <si>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</si>
  <si>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</si>
  <si>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</si>
  <si>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</si>
  <si>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</si>
  <si>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</si>
  <si>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</si>
  <si>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</si>
  <si>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</si>
  <si>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</si>
  <si>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</si>
  <si>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</si>
  <si>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</si>
  <si>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</si>
  <si>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</si>
  <si>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</si>
  <si>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</si>
  <si>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</si>
  <si>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</si>
  <si>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</si>
  <si>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</si>
  <si>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</si>
  <si>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</si>
  <si>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</si>
  <si>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</si>
  <si>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</si>
  <si>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</si>
  <si>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</si>
  <si>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</si>
  <si>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</si>
  <si>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</si>
  <si>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</si>
  <si>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</si>
  <si>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</si>
  <si>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</si>
  <si>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</si>
  <si>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</si>
  <si>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</si>
  <si>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</si>
  <si>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</si>
  <si>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</si>
  <si>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</si>
  <si>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</si>
  <si>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</si>
  <si>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</si>
  <si>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</si>
  <si>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</si>
  <si>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</si>
  <si>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</si>
  <si>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</si>
  <si>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</si>
  <si>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</si>
  <si>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</si>
  <si>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</si>
  <si>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</si>
  <si>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</si>
  <si>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</si>
  <si>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</si>
  <si>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</si>
  <si>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</si>
  <si>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</si>
  <si>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</si>
  <si>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</si>
  <si>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</si>
  <si>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</si>
  <si>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</si>
  <si>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</si>
  <si>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</si>
  <si>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</si>
  <si>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</si>
  <si>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</si>
  <si>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</si>
  <si>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</si>
  <si>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</si>
  <si>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</si>
  <si>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</si>
  <si>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</si>
  <si>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</si>
  <si>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</si>
  <si>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</si>
  <si>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</si>
  <si>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</si>
  <si>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</si>
  <si>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</si>
  <si>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</si>
  <si>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</si>
  <si>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</si>
  <si>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</si>
  <si>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</si>
  <si>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</si>
  <si>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</si>
  <si>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</si>
  <si>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</si>
  <si>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</si>
  <si>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</si>
  <si>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</si>
  <si>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</si>
  <si>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</si>
  <si>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</si>
  <si>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</si>
  <si>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</si>
  <si>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</si>
  <si>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</si>
  <si>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</si>
  <si>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</si>
  <si>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</si>
  <si>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</si>
  <si>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</si>
  <si>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</si>
  <si>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</si>
  <si>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</si>
  <si>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</si>
  <si>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</si>
  <si>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</si>
  <si>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</si>
  <si>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</si>
  <si>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</si>
  <si>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</si>
  <si>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</si>
  <si>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</si>
  <si>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</si>
  <si>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</si>
  <si>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</si>
  <si>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</si>
  <si>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</si>
  <si>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</si>
  <si>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</si>
  <si>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</si>
  <si>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</si>
  <si>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</si>
  <si>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</si>
  <si>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</si>
  <si>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</si>
  <si>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</si>
  <si>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</si>
  <si>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</si>
  <si>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</si>
  <si>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</si>
  <si>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</si>
  <si>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</si>
  <si>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</si>
  <si>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</si>
  <si>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</si>
  <si>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</si>
  <si>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</si>
  <si>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</si>
  <si>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</si>
  <si>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</si>
  <si>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</si>
  <si>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</si>
  <si>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</si>
  <si>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</si>
  <si>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</si>
  <si>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</si>
  <si>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</si>
  <si>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</si>
  <si>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</si>
  <si>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</si>
  <si>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</si>
  <si>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</si>
  <si>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</si>
  <si>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</si>
  <si>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</si>
  <si>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</si>
  <si>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</si>
  <si>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</si>
  <si>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</si>
  <si>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</si>
  <si>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</si>
  <si>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</si>
  <si>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</si>
  <si>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</si>
  <si>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</si>
  <si>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</si>
  <si>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</si>
  <si>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</si>
  <si>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</si>
  <si>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</si>
  <si>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</si>
  <si>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</si>
  <si>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</si>
  <si>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</si>
  <si>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</si>
  <si>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</si>
  <si>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</si>
  <si>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</si>
  <si>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</si>
  <si>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</si>
  <si>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</si>
  <si>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</si>
  <si>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</si>
  <si>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</si>
  <si>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</si>
  <si>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</si>
  <si>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</si>
  <si>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</si>
  <si>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</si>
  <si>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</si>
  <si>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</si>
  <si>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</si>
  <si>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</si>
  <si>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</si>
  <si>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</si>
  <si>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</si>
  <si>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</si>
  <si>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</si>
  <si>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</si>
  <si>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</si>
  <si>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</si>
  <si>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</si>
  <si>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</si>
  <si>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</si>
  <si>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</si>
  <si>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</si>
  <si>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</si>
  <si>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</si>
  <si>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</si>
  <si>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</si>
  <si>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</si>
  <si>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</si>
  <si>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</si>
  <si>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</si>
  <si>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</si>
  <si>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</si>
  <si>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</si>
  <si>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</si>
  <si>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</si>
  <si>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</si>
  <si>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</si>
  <si>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</si>
  <si>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</si>
  <si>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</si>
  <si>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</si>
  <si>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</si>
  <si>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</si>
  <si>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</si>
  <si>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</si>
  <si>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</si>
  <si>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</si>
  <si>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</si>
  <si>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</si>
  <si>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</si>
  <si>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</si>
  <si>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</si>
  <si>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</si>
  <si>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</si>
  <si>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</si>
  <si>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</si>
  <si>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</si>
  <si>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</si>
  <si>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</si>
  <si>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</si>
  <si>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</si>
  <si>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</si>
  <si>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</si>
  <si>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</si>
  <si>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</si>
  <si>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</si>
  <si>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</si>
  <si>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</si>
  <si>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</si>
  <si>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</si>
  <si>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</si>
  <si>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</si>
  <si>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</si>
  <si>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</si>
  <si>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</si>
  <si>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</si>
  <si>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</si>
  <si>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</si>
  <si>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</si>
  <si>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</si>
  <si>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</si>
  <si>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</si>
  <si>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</si>
  <si>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</si>
  <si>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</si>
  <si>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</si>
  <si>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</si>
  <si>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</si>
  <si>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</si>
  <si>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</si>
  <si>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</si>
  <si>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</si>
  <si>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</si>
  <si>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</si>
  <si>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</si>
  <si>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</si>
  <si>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</si>
  <si>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</si>
  <si>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</si>
  <si>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</si>
  <si>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</si>
  <si>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</si>
  <si>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</si>
  <si>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</si>
  <si>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</si>
  <si>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</si>
  <si>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</si>
  <si>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</si>
  <si>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</si>
  <si>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</si>
  <si>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</si>
  <si>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</si>
  <si>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</si>
  <si>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</si>
  <si>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</si>
  <si>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</si>
  <si>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</si>
  <si>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</si>
  <si>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</si>
  <si>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</si>
  <si>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</si>
  <si>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</si>
  <si>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</si>
  <si>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</si>
  <si>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</si>
  <si>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</si>
  <si>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</si>
  <si>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</si>
  <si>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</si>
  <si>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</si>
  <si>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</si>
  <si>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</si>
  <si>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</si>
  <si>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</si>
  <si>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</si>
  <si>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</si>
  <si>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</si>
  <si>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</si>
  <si>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</si>
  <si>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</si>
  <si>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</si>
  <si>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</si>
  <si>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</si>
  <si>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</si>
  <si>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</si>
  <si>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</si>
  <si>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</si>
  <si>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</si>
  <si>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</si>
  <si>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</si>
  <si>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</si>
  <si>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</si>
  <si>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</si>
  <si>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</si>
  <si>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</si>
  <si>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</si>
  <si>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</si>
  <si>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</si>
  <si>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</si>
  <si>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</si>
  <si>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</si>
  <si>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</si>
  <si>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</si>
  <si>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</si>
  <si>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</si>
  <si>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</si>
  <si>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</si>
  <si>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</si>
  <si>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</si>
  <si>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</si>
  <si>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</si>
  <si>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</si>
  <si>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</si>
  <si>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</si>
  <si>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</si>
  <si>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</si>
  <si>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</si>
  <si>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</si>
  <si>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</si>
  <si>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</si>
  <si>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</si>
  <si>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</si>
  <si>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</si>
  <si>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</si>
  <si>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</si>
  <si>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</si>
  <si>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</si>
  <si>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</si>
  <si>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</si>
  <si>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</si>
  <si>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</si>
  <si>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</si>
  <si>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</si>
  <si>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</si>
  <si>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</si>
  <si>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</si>
  <si>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</si>
  <si>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</si>
  <si>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</si>
  <si>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</si>
  <si>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</si>
  <si>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</si>
  <si>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</si>
  <si>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</si>
  <si>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</si>
  <si>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</si>
  <si>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</si>
  <si>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</si>
  <si>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</si>
  <si>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</si>
  <si>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</si>
  <si>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</si>
  <si>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</si>
  <si>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</si>
  <si>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</si>
  <si>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</si>
  <si>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</si>
  <si>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</si>
  <si>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</si>
  <si>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</si>
  <si>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</si>
  <si>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</si>
  <si>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</si>
  <si>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</si>
  <si>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</si>
  <si>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</si>
  <si>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</si>
  <si>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</si>
  <si>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</si>
  <si>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</si>
  <si>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</si>
  <si>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</si>
  <si>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</si>
  <si>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</si>
  <si>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</si>
  <si>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</si>
  <si>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</si>
  <si>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</si>
  <si>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</si>
  <si>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</si>
  <si>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</si>
  <si>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</si>
  <si>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</si>
  <si>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</si>
  <si>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</si>
  <si>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</si>
  <si>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</si>
  <si>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</si>
  <si>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</si>
  <si>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</si>
  <si>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</si>
  <si>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</si>
  <si>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</si>
  <si>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</si>
  <si>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</si>
  <si>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</si>
  <si>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</si>
  <si>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</si>
  <si>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</si>
  <si>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</si>
  <si>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</si>
  <si>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</si>
  <si>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</si>
  <si>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</si>
  <si>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</si>
  <si>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</si>
  <si>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</si>
  <si>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</si>
  <si>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</si>
  <si>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</si>
  <si>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</si>
  <si>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</si>
  <si>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</si>
  <si>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</si>
  <si>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</si>
  <si>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</si>
  <si>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</si>
  <si>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</si>
  <si>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</si>
  <si>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</si>
  <si>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</si>
  <si>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</si>
  <si>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</si>
  <si>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</si>
  <si>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</si>
  <si>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</si>
  <si>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</si>
  <si>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</si>
  <si>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</si>
  <si>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</si>
  <si>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</si>
  <si>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</si>
  <si>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</si>
  <si>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</si>
  <si>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</si>
  <si>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</si>
  <si>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</si>
  <si>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</si>
  <si>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</si>
  <si>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</si>
  <si>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</si>
  <si>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</si>
  <si>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</si>
  <si>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</si>
  <si>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</si>
  <si>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</si>
  <si>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</si>
  <si>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</si>
  <si>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</si>
  <si>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</si>
  <si>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</si>
  <si>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</si>
  <si>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</si>
  <si>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</si>
  <si>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</si>
  <si>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</si>
  <si>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</si>
  <si>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</si>
  <si>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</si>
  <si>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</si>
  <si>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</si>
  <si>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</si>
  <si>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</si>
  <si>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</si>
  <si>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</si>
  <si>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</si>
  <si>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</si>
  <si>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</si>
  <si>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</si>
  <si>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</si>
  <si>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</si>
  <si>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</si>
  <si>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</si>
  <si>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</si>
  <si>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</si>
  <si>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</si>
  <si>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</si>
  <si>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</si>
  <si>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</si>
  <si>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</si>
  <si>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</si>
  <si>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</si>
  <si>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</si>
  <si>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</si>
  <si>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</si>
  <si>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</si>
  <si>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</si>
  <si>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</si>
  <si>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</si>
  <si>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</si>
  <si>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</si>
  <si>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</si>
  <si>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</si>
  <si>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</si>
  <si>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</si>
  <si>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</si>
  <si>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</si>
  <si>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</si>
  <si>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</si>
  <si>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</si>
  <si>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</si>
  <si>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</si>
  <si>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</si>
  <si>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</si>
  <si>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</si>
  <si>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</si>
  <si>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</si>
  <si>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</si>
  <si>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</si>
  <si>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</si>
  <si>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</si>
  <si>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</si>
  <si>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</si>
  <si>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</si>
  <si>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</si>
  <si>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</si>
  <si>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</si>
  <si>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</si>
  <si>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</si>
  <si>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</si>
  <si>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</si>
  <si>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</si>
  <si>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</si>
  <si>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</si>
  <si>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</si>
  <si>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</si>
  <si>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</si>
  <si>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</si>
  <si>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</si>
  <si>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</si>
  <si>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</si>
  <si>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</si>
  <si>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</si>
  <si>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</si>
  <si>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</si>
  <si>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</si>
  <si>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</si>
  <si>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</si>
  <si>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</si>
  <si>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</si>
  <si>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</si>
  <si>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</si>
  <si>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</si>
  <si>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</si>
  <si>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</si>
  <si>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</si>
  <si>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</si>
  <si>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</si>
  <si>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</si>
  <si>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</si>
  <si>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</si>
  <si>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</si>
  <si>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</si>
  <si>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</si>
  <si>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</si>
  <si>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</si>
  <si>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</si>
  <si>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</si>
  <si>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</si>
  <si>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</si>
  <si>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</si>
  <si>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</si>
  <si>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</si>
  <si>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</si>
  <si>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</si>
  <si>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</si>
  <si>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</si>
  <si>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</si>
  <si>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</si>
  <si>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</si>
  <si>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</si>
  <si>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</si>
  <si>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</si>
  <si>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</si>
  <si>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</si>
  <si>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</si>
  <si>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</si>
  <si>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</si>
  <si>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</si>
  <si>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</si>
  <si>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</si>
  <si>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</si>
  <si>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</si>
  <si>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</si>
  <si>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</si>
  <si>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</si>
  <si>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</si>
  <si>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</si>
  <si>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</si>
  <si>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</si>
  <si>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</si>
  <si>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</si>
  <si>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</si>
  <si>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</si>
  <si>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</si>
  <si>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</si>
  <si>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</si>
  <si>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</si>
  <si>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</si>
  <si>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</si>
  <si>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</si>
  <si>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</si>
  <si>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</si>
  <si>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</si>
  <si>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</si>
  <si>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</si>
  <si>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</si>
  <si>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</si>
  <si>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</si>
  <si>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</si>
  <si>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</si>
  <si>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</si>
  <si>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</si>
  <si>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</si>
  <si>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</si>
  <si>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</si>
  <si>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</si>
  <si>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</si>
  <si>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</si>
  <si>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</si>
  <si>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</si>
  <si>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</si>
  <si>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</si>
  <si>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</si>
  <si>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</si>
  <si>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</si>
  <si>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</si>
  <si>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</si>
  <si>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</si>
  <si>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</si>
  <si>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</si>
  <si>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</si>
  <si>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</si>
  <si>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</si>
  <si>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</si>
  <si>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</si>
  <si>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</si>
  <si>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</si>
  <si>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</si>
  <si>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</si>
  <si>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</si>
  <si>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</si>
  <si>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</si>
  <si>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</si>
  <si>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</si>
  <si>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</si>
  <si>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</si>
  <si>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</si>
  <si>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</si>
  <si>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</si>
  <si>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</si>
  <si>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</si>
  <si>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</si>
  <si>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</si>
  <si>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</si>
  <si>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</si>
  <si>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</si>
  <si>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</si>
  <si>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</si>
  <si>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</si>
  <si>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</si>
  <si>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</si>
  <si>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</si>
  <si>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</si>
  <si>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</si>
  <si>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</si>
  <si>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</si>
  <si>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</si>
  <si>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</si>
  <si>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</si>
  <si>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</si>
  <si>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</si>
  <si>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</si>
  <si>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</si>
  <si>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</si>
  <si>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</si>
  <si>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</si>
  <si>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</si>
  <si>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</si>
  <si>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</si>
  <si>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</si>
  <si>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</si>
  <si>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</si>
  <si>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</si>
  <si>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</si>
  <si>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</si>
  <si>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</si>
  <si>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</si>
  <si>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</si>
  <si>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</si>
  <si>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</si>
  <si>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</si>
  <si>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</si>
  <si>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</si>
  <si>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</si>
  <si>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</si>
  <si>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</si>
  <si>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</si>
  <si>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</si>
  <si>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</si>
  <si>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</si>
  <si>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</si>
  <si>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</si>
  <si>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</si>
  <si>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</si>
  <si>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</si>
  <si>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</si>
  <si>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</si>
  <si>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</si>
  <si>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</si>
  <si>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</si>
  <si>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</si>
  <si>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</si>
  <si>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</si>
  <si>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</si>
  <si>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</si>
  <si>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</si>
  <si>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</si>
  <si>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</si>
  <si>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</si>
  <si>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</si>
  <si>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</si>
  <si>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</si>
  <si>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</si>
  <si>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</si>
  <si>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</si>
  <si>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</si>
  <si>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</si>
  <si>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</si>
  <si>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</si>
  <si>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</si>
  <si>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</si>
  <si>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</si>
  <si>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</si>
  <si>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</si>
  <si>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</si>
  <si>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</si>
  <si>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</si>
  <si>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</si>
  <si>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</si>
  <si>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</si>
  <si>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</si>
  <si>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</si>
  <si>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</si>
  <si>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</si>
  <si>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</si>
  <si>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</si>
  <si>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</si>
  <si>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</si>
  <si>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</si>
  <si>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</si>
  <si>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</si>
  <si>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</si>
  <si>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</si>
  <si>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</si>
  <si>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</si>
  <si>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</si>
  <si>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</si>
  <si>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</si>
  <si>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</si>
  <si>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</si>
  <si>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</si>
  <si>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</si>
  <si>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</si>
  <si>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</si>
  <si>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</si>
  <si>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</si>
  <si>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</si>
  <si>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</si>
  <si>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</si>
  <si>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</si>
  <si>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</si>
  <si>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</si>
  <si>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</si>
  <si>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</si>
  <si>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</si>
  <si>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</si>
  <si>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</si>
  <si>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</si>
  <si>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</si>
  <si>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</si>
  <si>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</si>
  <si>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</si>
  <si>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</si>
  <si>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</si>
  <si>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</si>
  <si>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</si>
  <si>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</si>
  <si>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</si>
  <si>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</si>
  <si>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</si>
  <si>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</si>
  <si>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</si>
  <si>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</si>
  <si>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</si>
  <si>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</si>
  <si>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</si>
  <si>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</si>
  <si>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</si>
  <si>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</si>
  <si>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</si>
  <si>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</si>
  <si>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</si>
  <si>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</si>
  <si>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</si>
  <si>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</si>
  <si>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</si>
  <si>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</si>
  <si>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</si>
  <si>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</si>
  <si>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</si>
  <si>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</si>
  <si>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</si>
  <si>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</si>
  <si>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</si>
  <si>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</si>
  <si>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</si>
  <si>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</si>
  <si>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</si>
  <si>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</si>
  <si>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</si>
  <si>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</si>
  <si>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</si>
  <si>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</si>
  <si>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</si>
  <si>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</si>
  <si>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</si>
  <si>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</si>
  <si>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</si>
  <si>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</si>
  <si>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</si>
  <si>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</si>
  <si>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</si>
  <si>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</si>
  <si>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</si>
  <si>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</si>
  <si>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</si>
  <si>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</si>
  <si>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</si>
  <si>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</si>
  <si>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</si>
  <si>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</si>
  <si>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</si>
  <si>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</si>
  <si>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</si>
  <si>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</si>
  <si>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</si>
  <si>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</si>
  <si>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</si>
  <si>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</si>
  <si>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</si>
  <si>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</si>
  <si>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</si>
  <si>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</si>
  <si>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</si>
  <si>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</si>
  <si>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</si>
  <si>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</si>
  <si>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</si>
  <si>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</si>
  <si>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</si>
  <si>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</si>
  <si>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</si>
  <si>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</si>
  <si>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</si>
  <si>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</si>
  <si>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</si>
  <si>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</si>
  <si>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</si>
  <si>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</si>
  <si>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</si>
  <si>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</si>
  <si>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</si>
  <si>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</si>
  <si>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</si>
  <si>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</si>
  <si>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</si>
  <si>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</si>
  <si>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</si>
  <si>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</si>
  <si>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</si>
  <si>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</si>
  <si>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</si>
  <si>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</si>
  <si>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</si>
  <si>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</si>
  <si>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</si>
  <si>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</si>
  <si>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</si>
  <si>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</si>
  <si>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</si>
  <si>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</si>
  <si>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</si>
  <si>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</si>
  <si>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</si>
  <si>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</si>
  <si>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</si>
  <si>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</si>
  <si>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</si>
  <si>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</si>
  <si>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</si>
  <si>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</si>
  <si>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</si>
  <si>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</si>
  <si>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</si>
  <si>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</si>
  <si>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</si>
  <si>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</si>
  <si>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</si>
  <si>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</si>
  <si>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</si>
  <si>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</si>
  <si>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</si>
  <si>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</si>
  <si>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</si>
  <si>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</si>
  <si>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</si>
  <si>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</si>
  <si>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</si>
  <si>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</si>
  <si>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</si>
  <si>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</si>
  <si>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</si>
  <si>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</si>
  <si>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</si>
  <si>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</si>
  <si>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</si>
  <si>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</si>
  <si>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</si>
  <si>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</si>
  <si>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</si>
  <si>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</si>
  <si>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</si>
  <si>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</si>
  <si>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</si>
  <si>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</si>
  <si>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</si>
  <si>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</si>
  <si>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</si>
  <si>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</si>
  <si>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</si>
  <si>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</si>
  <si>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</si>
  <si>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</si>
  <si>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</si>
  <si>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</si>
  <si>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</si>
  <si>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</si>
  <si>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</si>
  <si>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</si>
  <si>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</si>
  <si>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</si>
  <si>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</si>
  <si>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</si>
  <si>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</si>
  <si>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</si>
  <si>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</si>
  <si>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</si>
  <si>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</si>
  <si>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</si>
  <si>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</si>
  <si>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</si>
  <si>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</si>
  <si>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</si>
  <si>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</si>
  <si>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</si>
  <si>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</si>
  <si>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</si>
  <si>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</si>
  <si>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</si>
  <si>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</si>
  <si>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</si>
  <si>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</si>
  <si>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</si>
  <si>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</si>
  <si>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</si>
  <si>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</si>
  <si>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</si>
  <si>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</si>
  <si>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</si>
  <si>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</si>
  <si>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</si>
  <si>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</si>
  <si>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</si>
  <si>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</si>
  <si>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</si>
  <si>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</si>
  <si>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</si>
  <si>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</si>
  <si>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</si>
  <si>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</si>
  <si>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</si>
  <si>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</si>
  <si>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</si>
  <si>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</si>
  <si>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</si>
  <si>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</si>
  <si>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</si>
  <si>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</si>
  <si>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</si>
  <si>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</si>
  <si>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</si>
  <si>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</si>
  <si>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</si>
  <si>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</si>
  <si>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</si>
  <si>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</si>
  <si>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</si>
  <si>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</si>
  <si>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</si>
  <si>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</si>
  <si>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</si>
  <si>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</si>
  <si>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</si>
  <si>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</si>
  <si>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</si>
  <si>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</si>
  <si>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</si>
  <si>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</si>
  <si>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</si>
  <si>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</si>
  <si>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</si>
  <si>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</si>
  <si>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</si>
  <si>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</si>
  <si>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</si>
  <si>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</si>
  <si>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</si>
  <si>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</si>
  <si>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</si>
  <si>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</si>
  <si>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</si>
  <si>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</si>
  <si>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</si>
  <si>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</si>
  <si>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</si>
  <si>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</si>
  <si>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</si>
  <si>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</si>
  <si>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</si>
  <si>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</si>
  <si>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</si>
  <si>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</si>
  <si>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</si>
  <si>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</si>
  <si>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</si>
  <si>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</si>
  <si>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</si>
  <si>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</si>
  <si>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</si>
  <si>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</si>
  <si>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</si>
  <si>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</si>
  <si>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</si>
  <si>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</si>
  <si>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</si>
  <si>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</si>
  <si>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</si>
  <si>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</si>
  <si>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</si>
  <si>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</si>
  <si>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</si>
  <si>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</si>
  <si>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</si>
  <si>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</si>
  <si>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</si>
  <si>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</si>
  <si>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</si>
  <si>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</si>
  <si>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</si>
  <si>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</si>
  <si>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</si>
  <si>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</si>
  <si>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</si>
  <si>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</si>
  <si>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</si>
  <si>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</si>
  <si>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</si>
  <si>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</si>
  <si>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</si>
  <si>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</si>
  <si>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</si>
  <si>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</si>
  <si>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</si>
  <si>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</si>
  <si>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</si>
  <si>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</si>
  <si>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</si>
  <si>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</si>
  <si>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</si>
  <si>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</si>
  <si>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</si>
  <si>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</si>
  <si>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</si>
  <si>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</si>
  <si>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</si>
  <si>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</si>
  <si>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</si>
  <si>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</si>
  <si>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</si>
  <si>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</si>
  <si>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</si>
  <si>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</si>
  <si>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</si>
  <si>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</si>
  <si>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</si>
  <si>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</si>
  <si>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</si>
  <si>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</si>
  <si>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</si>
  <si>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</si>
  <si>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</si>
  <si>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</si>
  <si>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</si>
  <si>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</si>
  <si>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</si>
  <si>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</si>
  <si>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</si>
  <si>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</si>
  <si>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</si>
  <si>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</si>
  <si>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</si>
  <si>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</si>
  <si>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</si>
  <si>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</si>
  <si>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</si>
  <si>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</si>
  <si>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</si>
  <si>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</si>
  <si>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</si>
  <si>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</si>
  <si>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</si>
  <si>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</si>
  <si>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</si>
  <si>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</si>
  <si>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</si>
  <si>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</si>
  <si>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</si>
  <si>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</si>
  <si>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</si>
  <si>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</si>
  <si>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</si>
  <si>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</si>
  <si>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</si>
  <si>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</si>
  <si>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</si>
  <si>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</si>
  <si>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</si>
  <si>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</si>
  <si>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</si>
  <si>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</si>
  <si>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</si>
  <si>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</si>
  <si>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</si>
  <si>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</si>
  <si>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</si>
  <si>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</si>
  <si>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</si>
  <si>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</si>
  <si>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</si>
  <si>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</si>
  <si>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</si>
  <si>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</si>
  <si>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</si>
  <si>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</si>
  <si>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</si>
  <si>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</si>
  <si>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</si>
  <si>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</si>
  <si>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</si>
  <si>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</si>
  <si>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</si>
  <si>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</si>
  <si>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</si>
  <si>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</si>
  <si>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</si>
  <si>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</si>
  <si>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</si>
  <si>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</si>
  <si>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</si>
  <si>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</si>
  <si>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</si>
  <si>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</si>
  <si>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</si>
  <si>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</si>
  <si>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</si>
  <si>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</si>
  <si>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</si>
  <si>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</si>
  <si>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</si>
  <si>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</si>
  <si>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</si>
  <si>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</si>
  <si>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</si>
  <si>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</si>
  <si>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</si>
  <si>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</si>
  <si>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</si>
  <si>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</si>
  <si>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</si>
  <si>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</si>
  <si>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</si>
  <si>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</si>
  <si>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</si>
  <si>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</si>
  <si>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</si>
  <si>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</si>
  <si>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</si>
  <si>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</si>
  <si>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</si>
  <si>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</si>
  <si>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</si>
  <si>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</si>
  <si>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</si>
  <si>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</si>
  <si>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</si>
  <si>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</si>
  <si>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</si>
  <si>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</si>
  <si>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</si>
  <si>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</si>
  <si>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</si>
  <si>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</si>
  <si>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</si>
  <si>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</si>
  <si>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</si>
  <si>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</si>
  <si>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</si>
  <si>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</si>
  <si>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</si>
  <si>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</si>
  <si>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</si>
  <si>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</si>
  <si>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</si>
  <si>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</si>
  <si>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</si>
  <si>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</si>
  <si>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</si>
  <si>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</si>
  <si>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</si>
  <si>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</si>
  <si>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</si>
  <si>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</si>
  <si>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</si>
  <si>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</si>
  <si>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</si>
  <si>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</si>
  <si>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</si>
  <si>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</si>
  <si>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</si>
  <si>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</si>
  <si>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</si>
  <si>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</si>
  <si>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</si>
  <si>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</si>
  <si>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</si>
  <si>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</si>
  <si>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</si>
  <si>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</si>
  <si>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</si>
  <si>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</si>
  <si>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</si>
  <si>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</si>
  <si>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</si>
  <si>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</si>
  <si>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</si>
  <si>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</si>
  <si>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</si>
  <si>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</si>
  <si>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</si>
  <si>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</si>
  <si>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</si>
  <si>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</si>
  <si>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</si>
  <si>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</si>
  <si>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</si>
  <si>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</si>
  <si>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</si>
  <si>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</si>
  <si>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</si>
  <si>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</si>
  <si>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</si>
  <si>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</si>
  <si>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</si>
  <si>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</si>
  <si>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</si>
  <si>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</si>
  <si>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</si>
  <si>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</si>
  <si>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</si>
  <si>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</si>
  <si>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</si>
  <si>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</si>
  <si>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</si>
  <si>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</si>
  <si>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</si>
  <si>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</si>
  <si>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</si>
  <si>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</si>
  <si>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</si>
  <si>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</si>
  <si>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</si>
  <si>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</si>
  <si>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</si>
  <si>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</si>
  <si>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</si>
  <si>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</si>
  <si>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</si>
  <si>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</si>
  <si>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</si>
  <si>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</si>
  <si>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</si>
  <si>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</si>
  <si>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</si>
  <si>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</si>
  <si>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</si>
  <si>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</si>
  <si>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</si>
  <si>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</si>
  <si>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</si>
  <si>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</si>
  <si>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</si>
  <si>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</si>
  <si>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</si>
  <si>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</si>
  <si>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</si>
  <si>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</si>
  <si>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</si>
  <si>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</si>
  <si>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</si>
  <si>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</si>
  <si>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</si>
  <si>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</si>
  <si>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</si>
  <si>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</si>
  <si>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</si>
  <si>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</si>
  <si>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</si>
  <si>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</si>
  <si>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</si>
  <si>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</si>
  <si>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</si>
  <si>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</si>
  <si>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</si>
  <si>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</si>
  <si>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</si>
  <si>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</si>
  <si>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</si>
  <si>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</si>
  <si>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</si>
  <si>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</si>
  <si>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</si>
  <si>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</si>
  <si>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</si>
  <si>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</si>
  <si>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</si>
  <si>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</si>
  <si>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</si>
  <si>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</si>
  <si>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</si>
  <si>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</si>
  <si>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</si>
  <si>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</si>
  <si>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</si>
  <si>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</si>
  <si>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</si>
  <si>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</si>
  <si>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</si>
  <si>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</si>
  <si>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</si>
  <si>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</si>
  <si>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</si>
  <si>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</si>
  <si>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</si>
  <si>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</si>
  <si>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</si>
  <si>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</si>
  <si>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</si>
  <si>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</si>
  <si>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</si>
  <si>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</si>
  <si>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</si>
  <si>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</si>
  <si>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</si>
  <si>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</si>
  <si>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</si>
  <si>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</si>
  <si>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</si>
  <si>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</si>
  <si>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</si>
  <si>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</si>
  <si>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</si>
  <si>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</si>
  <si>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</si>
  <si>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</si>
  <si>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</si>
  <si>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</si>
  <si>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</si>
  <si>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</si>
  <si>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</si>
  <si>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</si>
  <si>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</si>
  <si>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</si>
  <si>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</si>
  <si>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</si>
  <si>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</si>
  <si>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</si>
  <si>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</si>
  <si>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</si>
  <si>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</si>
  <si>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</si>
  <si>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</si>
  <si>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</si>
  <si>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</si>
  <si>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</si>
  <si>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</si>
  <si>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</si>
  <si>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</si>
  <si>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</si>
  <si>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</si>
  <si>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</si>
  <si>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</si>
  <si>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</si>
  <si>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</si>
  <si>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</si>
  <si>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</si>
  <si>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</si>
  <si>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</si>
  <si>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</si>
  <si>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</si>
  <si>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</si>
  <si>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</si>
  <si>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</si>
  <si>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</si>
  <si>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</si>
  <si>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</si>
  <si>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</si>
  <si>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</si>
  <si>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</si>
  <si>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</si>
  <si>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</si>
  <si>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</si>
  <si>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</si>
  <si>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</si>
  <si>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</si>
  <si>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</si>
  <si>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</si>
  <si>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</si>
  <si>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</si>
  <si>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</si>
  <si>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</si>
  <si>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</si>
  <si>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</si>
  <si>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</si>
  <si>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</si>
  <si>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</si>
  <si>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</si>
  <si>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</si>
  <si>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</si>
  <si>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</si>
  <si>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</si>
  <si>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</si>
  <si>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</si>
  <si>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</si>
  <si>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</si>
  <si>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</si>
  <si>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</si>
  <si>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</si>
  <si>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</si>
  <si>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</si>
  <si>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</si>
  <si>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</si>
  <si>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</si>
  <si>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</si>
  <si>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</si>
  <si>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</si>
  <si>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</si>
  <si>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</si>
  <si>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</si>
  <si>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</si>
  <si>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</si>
  <si>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</si>
  <si>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</si>
  <si>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</si>
  <si>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</si>
  <si>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</si>
  <si>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</si>
  <si>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</si>
  <si>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</si>
  <si>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</si>
  <si>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</si>
  <si>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</si>
  <si>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</si>
  <si>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</si>
  <si>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</si>
  <si>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</si>
  <si>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</si>
  <si>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</si>
  <si>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</si>
  <si>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</si>
  <si>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</si>
  <si>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</si>
  <si>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</si>
  <si>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</si>
  <si>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</si>
  <si>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</si>
  <si>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</si>
  <si>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</si>
  <si>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</si>
  <si>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</si>
  <si>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</si>
  <si>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</si>
  <si>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</si>
  <si>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</si>
  <si>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</si>
  <si>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</si>
  <si>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</si>
  <si>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</si>
  <si>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</si>
  <si>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</si>
  <si>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</si>
  <si>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</si>
  <si>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</si>
  <si>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</si>
  <si>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</si>
  <si>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</si>
  <si>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</si>
  <si>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</si>
  <si>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</si>
  <si>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</si>
  <si>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</si>
  <si>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</si>
  <si>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</si>
  <si>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</si>
  <si>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</si>
  <si>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</si>
  <si>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</si>
  <si>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</si>
  <si>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</si>
  <si>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</si>
  <si>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</si>
  <si>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</si>
  <si>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</si>
  <si>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</si>
  <si>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</si>
  <si>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</si>
  <si>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</si>
  <si>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</si>
  <si>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</si>
  <si>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</si>
  <si>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</si>
  <si>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</si>
  <si>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</si>
  <si>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</si>
  <si>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</si>
  <si>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</si>
  <si>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</si>
  <si>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</si>
  <si>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</si>
  <si>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</si>
  <si>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</si>
  <si>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</si>
  <si>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</si>
  <si>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</si>
  <si>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</si>
  <si>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</si>
  <si>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</si>
  <si>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</si>
  <si>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</si>
  <si>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</si>
  <si>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</si>
  <si>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</si>
  <si>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</si>
  <si>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</si>
  <si>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</si>
  <si>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</si>
  <si>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</si>
  <si>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</si>
  <si>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</si>
  <si>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</si>
  <si>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</si>
  <si>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</si>
  <si>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</si>
  <si>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</si>
  <si>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</si>
  <si>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</si>
  <si>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</si>
  <si>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</si>
  <si>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</si>
  <si>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</si>
  <si>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</si>
  <si>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</si>
  <si>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</si>
  <si>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</si>
  <si>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</si>
  <si>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</si>
  <si>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</si>
  <si>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</si>
  <si>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</si>
  <si>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</si>
  <si>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</si>
  <si>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</si>
  <si>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</si>
  <si>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</si>
  <si>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</si>
  <si>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</si>
  <si>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</si>
  <si>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</si>
  <si>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</si>
  <si>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</si>
  <si>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</si>
  <si>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</si>
  <si>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</si>
  <si>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</si>
  <si>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</si>
  <si>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</si>
  <si>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</si>
  <si>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</si>
  <si>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</si>
  <si>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</si>
  <si>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</si>
  <si>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</si>
  <si>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</si>
  <si>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</si>
  <si>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</si>
  <si>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</si>
  <si>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</si>
  <si>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</si>
  <si>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</si>
  <si>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</si>
  <si>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</si>
  <si>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</si>
  <si>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</si>
  <si>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</si>
  <si>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</si>
  <si>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</si>
  <si>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</si>
  <si>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</si>
  <si>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</si>
  <si>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</si>
  <si>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</si>
  <si>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</si>
  <si>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</si>
  <si>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</si>
  <si>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</si>
  <si>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</si>
  <si>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</si>
  <si>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</si>
  <si>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</si>
  <si>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</si>
  <si>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</si>
  <si>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</si>
  <si>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</si>
  <si>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</si>
  <si>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</si>
  <si>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</si>
  <si>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</si>
  <si>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</si>
  <si>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</si>
  <si>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</si>
  <si>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</si>
  <si>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</si>
  <si>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</si>
  <si>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</si>
  <si>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</si>
  <si>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</si>
  <si>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</si>
  <si>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</si>
  <si>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</si>
  <si>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</si>
  <si>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</si>
  <si>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</si>
  <si>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</si>
  <si>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</si>
  <si>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</si>
  <si>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</si>
  <si>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</si>
  <si>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</si>
  <si>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</si>
  <si>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</si>
  <si>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</si>
  <si>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</si>
  <si>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</si>
  <si>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</si>
  <si>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</si>
  <si>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</si>
  <si>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</si>
  <si>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</si>
  <si>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</si>
  <si>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</si>
  <si>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</si>
  <si>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</si>
  <si>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</si>
  <si>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</si>
  <si>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</si>
  <si>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</si>
  <si>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</si>
  <si>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</si>
  <si>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</si>
  <si>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</si>
  <si>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</si>
  <si>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</si>
  <si>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</si>
  <si>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</si>
  <si>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</si>
  <si>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</si>
  <si>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</si>
  <si>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</si>
  <si>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</si>
  <si>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</si>
  <si>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</si>
  <si>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</si>
  <si>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</si>
  <si>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</si>
  <si>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</si>
  <si>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</si>
  <si>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</si>
  <si>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</si>
  <si>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</si>
  <si>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</si>
  <si>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</si>
  <si>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</si>
  <si>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</si>
  <si>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</si>
  <si>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</si>
  <si>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</si>
  <si>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</si>
  <si>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</si>
  <si>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</si>
  <si>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</si>
  <si>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</si>
  <si>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</si>
  <si>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</si>
  <si>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</si>
  <si>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</si>
  <si>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</si>
  <si>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</si>
  <si>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</si>
  <si>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</si>
  <si>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</si>
  <si>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</si>
  <si>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</si>
  <si>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</si>
  <si>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</si>
  <si>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</si>
  <si>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</si>
  <si>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</si>
  <si>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</si>
  <si>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</si>
  <si>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</si>
  <si>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</si>
  <si>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</si>
  <si>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</si>
  <si>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</si>
  <si>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</si>
  <si>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</si>
  <si>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</si>
  <si>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</si>
  <si>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</si>
  <si>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</si>
  <si>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</si>
  <si>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</si>
  <si>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</si>
  <si>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</si>
  <si>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</si>
  <si>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</si>
  <si>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</si>
  <si>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</si>
  <si>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</si>
  <si>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</si>
  <si>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</si>
  <si>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</si>
  <si>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</si>
  <si>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</si>
  <si>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</si>
  <si>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</si>
  <si>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</si>
  <si>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</si>
  <si>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</si>
  <si>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</si>
  <si>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</si>
  <si>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</si>
  <si>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</si>
  <si>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</si>
  <si>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</si>
  <si>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</si>
  <si>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</si>
  <si>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</si>
  <si>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</si>
  <si>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</si>
  <si>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</si>
  <si>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</si>
  <si>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</si>
  <si>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</si>
  <si>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</si>
  <si>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</si>
  <si>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</si>
  <si>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</si>
  <si>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</si>
  <si>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</si>
  <si>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</si>
  <si>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</si>
  <si>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</si>
  <si>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</si>
  <si>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</si>
  <si>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</si>
  <si>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</si>
  <si>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</si>
  <si>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</si>
  <si>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</si>
  <si>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</si>
  <si>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</si>
  <si>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</si>
  <si>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</si>
  <si>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</si>
  <si>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</si>
  <si>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</si>
  <si>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</si>
  <si>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</si>
  <si>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</si>
  <si>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</si>
  <si>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</si>
  <si>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</si>
  <si>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</si>
  <si>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</si>
  <si>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</si>
  <si>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</si>
  <si>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</si>
  <si>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</si>
  <si>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</si>
  <si>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</si>
  <si>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</si>
  <si>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</si>
  <si>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</si>
  <si>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</si>
  <si>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</si>
  <si>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</si>
  <si>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</si>
  <si>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</si>
  <si>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</si>
  <si>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</si>
  <si>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</si>
  <si>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</si>
  <si>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</si>
  <si>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</si>
  <si>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</si>
  <si>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</si>
  <si>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</si>
  <si>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</si>
  <si>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</si>
  <si>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</si>
  <si>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</si>
  <si>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</si>
  <si>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</si>
  <si>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</si>
  <si>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</si>
  <si>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</si>
  <si>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</si>
  <si>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</si>
  <si>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</si>
  <si>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</si>
  <si>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</si>
  <si>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</si>
  <si>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</si>
  <si>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</si>
  <si>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</si>
  <si>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</si>
  <si>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</si>
  <si>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</si>
  <si>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</si>
  <si>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</si>
  <si>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</si>
  <si>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</si>
  <si>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</si>
  <si>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</si>
  <si>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</si>
  <si>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</si>
  <si>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</si>
  <si>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</si>
  <si>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</si>
  <si>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</si>
  <si>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</si>
  <si>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</si>
  <si>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</si>
  <si>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</si>
  <si>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</si>
  <si>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</si>
  <si>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</si>
  <si>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</si>
  <si>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</si>
  <si>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</si>
  <si>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</si>
  <si>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</si>
  <si>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</si>
  <si>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</si>
  <si>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</si>
  <si>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</si>
  <si>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</si>
  <si>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</si>
  <si>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</si>
  <si>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</si>
  <si>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</si>
  <si>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</si>
  <si>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</si>
  <si>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</si>
  <si>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</si>
  <si>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</si>
  <si>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</si>
  <si>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</si>
  <si>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</si>
  <si>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</si>
  <si>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</si>
  <si>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</si>
  <si>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</si>
  <si>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</si>
  <si>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</si>
  <si>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</si>
  <si>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</si>
  <si>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</si>
  <si>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</si>
  <si>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</si>
  <si>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</si>
  <si>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</si>
  <si>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</si>
  <si>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</si>
  <si>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</si>
  <si>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</si>
  <si>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</si>
  <si>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</si>
  <si>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</si>
  <si>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</si>
  <si>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</si>
  <si>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</si>
  <si>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</si>
  <si>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</si>
  <si>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</si>
  <si>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</si>
  <si>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</si>
  <si>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</si>
  <si>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</si>
  <si>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</si>
  <si>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</si>
  <si>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</si>
  <si>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</si>
  <si>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</si>
  <si>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</si>
  <si>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</si>
  <si>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</si>
  <si>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</si>
  <si>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</si>
  <si>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</si>
  <si>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</si>
  <si>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</si>
  <si>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</si>
  <si>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</si>
  <si>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</si>
  <si>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</si>
  <si>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</si>
  <si>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</si>
  <si>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</si>
  <si>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</si>
  <si>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</si>
  <si>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</si>
  <si>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</si>
  <si>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</si>
  <si>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</si>
  <si>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</si>
  <si>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</si>
  <si>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</si>
  <si>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</si>
  <si>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</si>
  <si>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</si>
  <si>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</si>
  <si>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</si>
  <si>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</si>
  <si>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</si>
  <si>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</si>
  <si>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</si>
  <si>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</si>
  <si>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</si>
  <si>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</si>
  <si>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</si>
  <si>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</si>
  <si>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</si>
  <si>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</si>
  <si>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</si>
  <si>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</si>
  <si>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</si>
  <si>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</si>
  <si>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</si>
  <si>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</si>
  <si>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</si>
  <si>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</si>
  <si>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</si>
  <si>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</si>
  <si>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</si>
  <si>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</si>
  <si>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</si>
  <si>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</si>
  <si>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</si>
  <si>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</si>
  <si>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</si>
  <si>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</si>
  <si>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</si>
  <si>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</si>
  <si>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</si>
  <si>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</si>
  <si>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</si>
  <si>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</si>
  <si>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</si>
  <si>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</si>
  <si>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</si>
  <si>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</si>
  <si>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</si>
  <si>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</si>
  <si>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</si>
  <si>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</si>
  <si>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</si>
  <si>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</si>
  <si>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</si>
  <si>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</si>
  <si>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</si>
  <si>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</si>
  <si>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</si>
  <si>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</si>
  <si>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</si>
  <si>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</si>
  <si>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</si>
  <si>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</si>
  <si>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</si>
  <si>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</si>
  <si>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</si>
  <si>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</si>
  <si>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</si>
  <si>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</si>
  <si>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</si>
  <si>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</si>
  <si>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</si>
  <si>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</si>
  <si>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</si>
  <si>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</si>
  <si>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</si>
  <si>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</si>
  <si>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</si>
  <si>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</si>
  <si>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</si>
  <si>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</si>
  <si>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</si>
  <si>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</si>
  <si>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</si>
  <si>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</si>
  <si>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</si>
  <si>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</si>
  <si>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</si>
  <si>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</si>
  <si>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</si>
  <si>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</si>
  <si>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</si>
  <si>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</si>
  <si>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</si>
  <si>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</si>
  <si>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</si>
  <si>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</si>
  <si>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</si>
  <si>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</si>
  <si>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</si>
  <si>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</si>
  <si>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</si>
  <si>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</si>
  <si>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</si>
  <si>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</si>
  <si>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</si>
  <si>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</si>
  <si>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</si>
  <si>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</si>
  <si>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</si>
  <si>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</si>
  <si>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</si>
  <si>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</si>
  <si>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</si>
  <si>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</si>
  <si>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</si>
  <si>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</si>
  <si>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</si>
  <si>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</si>
  <si>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</si>
  <si>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</si>
  <si>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</si>
  <si>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</si>
  <si>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</si>
  <si>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</si>
  <si>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</si>
  <si>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</si>
  <si>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</si>
  <si>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</si>
  <si>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</si>
  <si>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</si>
  <si>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</si>
  <si>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</si>
  <si>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</si>
  <si>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</si>
  <si>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</si>
  <si>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</si>
  <si>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</si>
  <si>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</si>
  <si>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</si>
  <si>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</si>
  <si>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</si>
  <si>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</si>
  <si>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</si>
  <si>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</si>
  <si>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</si>
  <si>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</si>
  <si>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</si>
  <si>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</si>
  <si>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</si>
  <si>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</si>
  <si>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</si>
  <si>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</si>
  <si>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</si>
  <si>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</si>
  <si>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</si>
  <si>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</si>
  <si>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</si>
  <si>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</si>
  <si>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</si>
  <si>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</si>
  <si>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</si>
  <si>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</si>
  <si>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</si>
  <si>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</si>
  <si>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</si>
  <si>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</si>
  <si>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</si>
  <si>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</si>
  <si>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</si>
  <si>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</si>
  <si>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</si>
  <si>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</si>
  <si>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</si>
  <si>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</si>
  <si>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</si>
  <si>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</si>
  <si>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</si>
  <si>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</si>
  <si>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</si>
  <si>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</si>
  <si>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</si>
  <si>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</si>
  <si>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</si>
  <si>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</si>
  <si>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</si>
  <si>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</si>
  <si>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</si>
  <si>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</si>
  <si>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</si>
  <si>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</si>
  <si>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</si>
  <si>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</si>
  <si>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</si>
  <si>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</si>
  <si>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</si>
  <si>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</si>
  <si>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</si>
  <si>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</si>
  <si>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</si>
  <si>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</si>
  <si>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</si>
  <si>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</si>
  <si>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</si>
  <si>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</si>
  <si>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</si>
  <si>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</si>
  <si>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</si>
  <si>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</si>
  <si>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</si>
  <si>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</si>
  <si>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</si>
  <si>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</si>
  <si>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</si>
  <si>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</si>
  <si>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</si>
  <si>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</si>
  <si>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</si>
  <si>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</si>
  <si>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</si>
  <si>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</si>
  <si>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</si>
  <si>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</si>
  <si>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</si>
  <si>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</si>
  <si>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</si>
  <si>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</si>
  <si>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</si>
  <si>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</si>
  <si>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</si>
  <si>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</si>
  <si>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</si>
  <si>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</si>
  <si>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</si>
  <si>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</si>
  <si>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</si>
  <si>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</si>
  <si>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</si>
  <si>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</si>
  <si>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</si>
  <si>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</si>
  <si>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</si>
  <si>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</si>
  <si>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</si>
  <si>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</si>
  <si>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</si>
  <si>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</si>
  <si>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</si>
  <si>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</si>
  <si>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</si>
  <si>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</si>
  <si>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</si>
  <si>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</si>
  <si>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</si>
  <si>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</si>
  <si>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</si>
  <si>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</si>
  <si>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</si>
  <si>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</si>
  <si>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</si>
  <si>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</si>
  <si>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</si>
  <si>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</si>
  <si>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</si>
  <si>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</si>
  <si>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</si>
  <si>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</si>
  <si>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</si>
  <si>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</si>
  <si>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</si>
  <si>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</si>
  <si>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</si>
  <si>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</si>
  <si>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</si>
  <si>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</si>
  <si>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</si>
  <si>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</si>
  <si>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</si>
  <si>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</si>
  <si>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</si>
  <si>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</si>
  <si>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</si>
  <si>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</si>
  <si>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</si>
  <si>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</si>
  <si>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</si>
  <si>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</si>
  <si>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</si>
  <si>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</si>
  <si>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</si>
  <si>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</si>
  <si>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</si>
  <si>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</si>
  <si>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</si>
  <si>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</si>
  <si>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</si>
  <si>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</si>
  <si>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</si>
  <si>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</si>
  <si>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</si>
  <si>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</si>
  <si>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</si>
  <si>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</si>
  <si>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</si>
  <si>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</si>
  <si>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</si>
  <si>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</si>
  <si>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</si>
  <si>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</si>
  <si>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</si>
  <si>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</si>
  <si>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</si>
  <si>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</si>
  <si>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</si>
  <si>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</si>
  <si>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</si>
  <si>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</si>
  <si>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</si>
  <si>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</si>
  <si>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</si>
  <si>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</si>
  <si>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</si>
  <si>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</si>
  <si>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</si>
  <si>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</si>
  <si>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</si>
  <si>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</si>
  <si>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</si>
  <si>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</si>
  <si>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</si>
  <si>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</si>
  <si>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</si>
  <si>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</si>
  <si>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</si>
  <si>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</si>
  <si>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</si>
  <si>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</si>
  <si>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</si>
  <si>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</si>
  <si>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</si>
  <si>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</si>
  <si>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</si>
  <si>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</si>
  <si>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</si>
  <si>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</si>
  <si>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</si>
  <si>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</si>
  <si>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</si>
  <si>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</si>
  <si>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</si>
  <si>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</si>
  <si>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</si>
  <si>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</si>
  <si>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</si>
  <si>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</si>
  <si>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</si>
  <si>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</si>
  <si>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</si>
  <si>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</si>
  <si>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</si>
  <si>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</si>
  <si>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</si>
  <si>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</si>
  <si>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</si>
  <si>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</si>
  <si>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</si>
  <si>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</si>
  <si>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</si>
  <si>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</si>
  <si>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</si>
  <si>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</si>
  <si>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</si>
  <si>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</si>
  <si>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</si>
  <si>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</si>
  <si>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</si>
  <si>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</si>
  <si>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</si>
  <si>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</si>
  <si>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</si>
  <si>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</si>
  <si>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</si>
  <si>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</si>
  <si>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</si>
  <si>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</si>
  <si>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</si>
  <si>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</si>
  <si>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</si>
  <si>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</si>
  <si>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</si>
  <si>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</si>
  <si>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</si>
  <si>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</si>
  <si>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</si>
  <si>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</si>
  <si>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</si>
  <si>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</si>
  <si>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</si>
  <si>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</si>
  <si>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</si>
  <si>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</si>
  <si>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</si>
  <si>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</si>
  <si>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</si>
  <si>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</si>
  <si>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</si>
  <si>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</si>
  <si>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</si>
  <si>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</si>
  <si>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</si>
  <si>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</si>
  <si>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</si>
  <si>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</si>
  <si>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</si>
  <si>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</si>
  <si>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</si>
  <si>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</si>
  <si>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</si>
  <si>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</si>
  <si>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</si>
  <si>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</si>
  <si>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</si>
  <si>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</si>
  <si>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</si>
  <si>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</si>
  <si>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</si>
  <si>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</si>
  <si>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</si>
  <si>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</si>
  <si>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</si>
  <si>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</si>
  <si>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</si>
  <si>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</si>
  <si>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</si>
  <si>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</si>
  <si>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</si>
  <si>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</si>
  <si>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</si>
  <si>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</si>
  <si>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</si>
  <si>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</si>
  <si>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</si>
  <si>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</si>
  <si>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</si>
  <si>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</si>
  <si>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</si>
  <si>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</si>
  <si>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</si>
  <si>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</si>
  <si>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</si>
  <si>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</si>
  <si>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</si>
  <si>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</si>
  <si>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</si>
  <si>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</si>
  <si>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</si>
  <si>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</si>
  <si>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</si>
  <si>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</si>
  <si>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</si>
  <si>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</si>
  <si>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</si>
  <si>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</si>
  <si>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</si>
  <si>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</si>
  <si>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</si>
  <si>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</si>
  <si>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</si>
  <si>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</si>
  <si>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</si>
  <si>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</si>
  <si>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</si>
  <si>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</si>
  <si>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</si>
  <si>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</si>
  <si>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</si>
  <si>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</si>
  <si>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</si>
  <si>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</si>
  <si>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</si>
  <si>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</si>
  <si>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</si>
  <si>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</si>
  <si>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</si>
  <si>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</si>
  <si>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</si>
  <si>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</si>
  <si>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</si>
  <si>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</si>
  <si>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</si>
  <si>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</si>
  <si>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</si>
  <si>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</si>
  <si>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</si>
  <si>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</si>
  <si>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</si>
  <si>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</si>
  <si>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</si>
  <si>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</si>
  <si>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</si>
  <si>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</si>
  <si>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</si>
  <si>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</si>
  <si>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</si>
  <si>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</si>
  <si>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</si>
  <si>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</si>
  <si>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</si>
  <si>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</si>
  <si>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</si>
  <si>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</si>
  <si>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</si>
  <si>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</si>
  <si>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</si>
  <si>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</si>
  <si>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</si>
  <si>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</si>
  <si>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</si>
  <si>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</si>
  <si>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</si>
  <si>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</si>
  <si>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</si>
  <si>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</si>
  <si>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</si>
  <si>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</si>
  <si>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</si>
  <si>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</si>
  <si>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</si>
  <si>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</si>
  <si>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</si>
  <si>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</si>
  <si>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</si>
  <si>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</si>
  <si>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</si>
  <si>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</si>
  <si>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</si>
  <si>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</si>
  <si>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</si>
  <si>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</si>
  <si>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</si>
  <si>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</si>
  <si>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</si>
  <si>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</si>
  <si>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</si>
  <si>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</si>
  <si>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</si>
  <si>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</si>
  <si>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</si>
  <si>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</si>
  <si>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</si>
  <si>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</si>
  <si>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</si>
  <si>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</si>
  <si>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</si>
  <si>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</si>
  <si>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</si>
  <si>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</si>
  <si>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</si>
  <si>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</si>
  <si>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</si>
  <si>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</si>
  <si>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</si>
  <si>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</si>
  <si>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</si>
  <si>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</si>
  <si>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</si>
  <si>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</si>
  <si>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</si>
  <si>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</si>
  <si>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</si>
  <si>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</si>
  <si>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</si>
  <si>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</si>
  <si>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</si>
  <si>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</si>
  <si>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</si>
  <si>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</si>
  <si>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</si>
  <si>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</si>
  <si>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</si>
  <si>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</si>
  <si>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</si>
  <si>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</si>
  <si>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</si>
  <si>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</si>
  <si>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</si>
  <si>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</si>
  <si>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</si>
  <si>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</si>
  <si>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</si>
  <si>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</si>
  <si>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</si>
  <si>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</si>
  <si>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</si>
  <si>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</si>
  <si>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</si>
  <si>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</si>
  <si>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</si>
  <si>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</si>
  <si>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</si>
  <si>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</si>
  <si>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</si>
  <si>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</si>
  <si>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</si>
  <si>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</si>
  <si>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</si>
  <si>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</si>
  <si>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</si>
  <si>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</si>
  <si>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</si>
  <si>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</si>
  <si>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</si>
  <si>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</si>
  <si>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</si>
  <si>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</si>
  <si>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</si>
  <si>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</si>
  <si>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</si>
  <si>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</si>
  <si>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</si>
  <si>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</si>
  <si>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</si>
  <si>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</si>
  <si>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</si>
  <si>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</si>
  <si>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</si>
  <si>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</si>
  <si>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</si>
  <si>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</si>
  <si>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</si>
  <si>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</si>
  <si>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</si>
  <si>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</si>
  <si>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</si>
  <si>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</si>
  <si>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</si>
  <si>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</si>
  <si>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</si>
  <si>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</si>
  <si>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</si>
  <si>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</si>
  <si>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</si>
  <si>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</si>
  <si>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</si>
  <si>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</si>
  <si>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</si>
  <si>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</si>
  <si>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</si>
  <si>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</si>
  <si>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</si>
  <si>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</si>
  <si>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</si>
  <si>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</si>
  <si>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</si>
  <si>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</si>
  <si>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</si>
  <si>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</si>
  <si>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</si>
  <si>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</si>
  <si>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</si>
  <si>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</si>
  <si>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</si>
  <si>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</si>
  <si>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</si>
  <si>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</si>
  <si>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</si>
  <si>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</si>
  <si>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</si>
  <si>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</si>
  <si>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</si>
  <si>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</si>
  <si>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</si>
  <si>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</si>
  <si>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</si>
  <si>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</si>
  <si>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</si>
  <si>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</si>
  <si>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</si>
  <si>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</si>
  <si>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</si>
  <si>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</si>
  <si>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</si>
  <si>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</si>
  <si>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</si>
  <si>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</si>
  <si>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</si>
  <si>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</si>
  <si>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</si>
  <si>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</si>
  <si>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</si>
  <si>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</si>
  <si>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</si>
  <si>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</si>
  <si>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</si>
  <si>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</si>
  <si>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</si>
  <si>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</si>
  <si>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</si>
  <si>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</si>
  <si>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</si>
  <si>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</si>
  <si>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</si>
  <si>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</si>
  <si>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</si>
  <si>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</si>
  <si>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</si>
  <si>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</si>
  <si>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</si>
  <si>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</si>
  <si>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</si>
  <si>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</si>
  <si>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</si>
  <si>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</si>
  <si>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</si>
  <si>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</si>
  <si>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</si>
  <si>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</si>
  <si>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</si>
  <si>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</si>
  <si>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</si>
  <si>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</si>
  <si>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</si>
  <si>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</si>
  <si>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</si>
  <si>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</si>
  <si>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</si>
  <si>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</si>
  <si>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</si>
  <si>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</si>
  <si>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</si>
  <si>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</si>
  <si>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</si>
  <si>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</si>
  <si>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</si>
  <si>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</si>
  <si>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</si>
  <si>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</si>
  <si>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</si>
  <si>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</si>
  <si>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</si>
  <si>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</si>
  <si>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</si>
  <si>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</si>
  <si>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</si>
  <si>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</si>
  <si>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</si>
  <si>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</si>
  <si>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</si>
  <si>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</si>
  <si>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</si>
  <si>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</si>
  <si>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</si>
  <si>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</si>
  <si>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</si>
  <si>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</si>
  <si>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</si>
  <si>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</si>
  <si>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</si>
  <si>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</si>
  <si>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</si>
  <si>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</si>
  <si>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</si>
  <si>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</si>
  <si>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</si>
  <si>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</si>
  <si>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</si>
  <si>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</si>
  <si>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</si>
  <si>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</si>
  <si>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</si>
  <si>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</si>
  <si>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</si>
  <si>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</si>
  <si>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</si>
  <si>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</si>
  <si>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</si>
  <si>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</si>
  <si>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</si>
  <si>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</si>
  <si>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</si>
  <si>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</si>
  <si>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</si>
  <si>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</si>
  <si>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</si>
  <si>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</si>
  <si>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</si>
  <si>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</si>
  <si>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</si>
  <si>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</si>
  <si>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</si>
  <si>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</si>
  <si>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</si>
  <si>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</si>
  <si>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</si>
  <si>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</si>
  <si>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</si>
  <si>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</si>
  <si>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</si>
  <si>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</si>
  <si>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</si>
  <si>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</si>
  <si>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</si>
  <si>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</si>
  <si>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</si>
  <si>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</si>
  <si>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</si>
  <si>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</si>
  <si>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</si>
  <si>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</si>
  <si>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</si>
  <si>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</si>
  <si>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</si>
  <si>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</si>
  <si>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</si>
  <si>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</si>
  <si>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</si>
  <si>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</si>
  <si>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</si>
  <si>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</si>
  <si>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</si>
  <si>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</si>
  <si>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</si>
  <si>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</si>
  <si>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</si>
  <si>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</si>
  <si>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</si>
  <si>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</si>
  <si>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</si>
  <si>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</si>
  <si>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</si>
  <si>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</si>
  <si>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</si>
  <si>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</si>
  <si>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</si>
  <si>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</si>
  <si>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</si>
  <si>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</si>
  <si>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</si>
  <si>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</si>
  <si>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</si>
  <si>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</si>
  <si>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</si>
  <si>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</si>
  <si>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</si>
  <si>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</si>
  <si>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</si>
  <si>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</si>
  <si>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</si>
  <si>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</si>
  <si>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</si>
  <si>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</si>
  <si>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</si>
  <si>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</si>
  <si>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</si>
  <si>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</si>
  <si>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</si>
  <si>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</si>
  <si>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</si>
  <si>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</si>
  <si>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</si>
  <si>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</si>
  <si>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</si>
  <si>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</si>
  <si>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</si>
  <si>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</si>
  <si>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</si>
  <si>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</si>
  <si>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</si>
  <si>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</si>
  <si>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</si>
  <si>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</si>
  <si>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</si>
  <si>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</si>
  <si>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</si>
  <si>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</si>
  <si>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</si>
  <si>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</si>
  <si>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</si>
  <si>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</si>
  <si>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</si>
  <si>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</si>
  <si>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</si>
  <si>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</si>
  <si>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</si>
  <si>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</si>
  <si>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</si>
  <si>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</si>
  <si>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</si>
  <si>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</si>
  <si>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</si>
  <si>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</si>
  <si>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</si>
  <si>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</si>
  <si>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</si>
  <si>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</si>
  <si>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</si>
  <si>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</si>
  <si>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</si>
  <si>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</si>
  <si>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</si>
  <si>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</si>
  <si>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</si>
  <si>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</si>
  <si>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</si>
  <si>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</si>
  <si>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</si>
  <si>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</si>
  <si>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</si>
  <si>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</si>
  <si>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</si>
  <si>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</si>
  <si>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</si>
  <si>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</si>
  <si>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</si>
  <si>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</si>
  <si>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</si>
  <si>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</si>
  <si>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</si>
  <si>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</si>
  <si>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</si>
  <si>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</si>
  <si>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</si>
  <si>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</si>
  <si>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</si>
  <si>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</si>
  <si>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</si>
  <si>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</si>
  <si>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</si>
  <si>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</si>
  <si>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</si>
  <si>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</si>
  <si>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</si>
  <si>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</si>
  <si>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</si>
  <si>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</si>
  <si>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</si>
  <si>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</si>
  <si>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</si>
  <si>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</si>
  <si>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</si>
  <si>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</si>
  <si>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</si>
  <si>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</si>
  <si>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</si>
  <si>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</si>
  <si>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</si>
  <si>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</si>
  <si>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</si>
  <si>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</si>
  <si>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</si>
  <si>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</si>
  <si>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</si>
  <si>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</si>
  <si>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</si>
  <si>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</si>
  <si>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</si>
  <si>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</si>
  <si>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</si>
  <si>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</si>
  <si>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</si>
  <si>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</si>
  <si>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</si>
  <si>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</si>
  <si>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</si>
  <si>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</si>
  <si>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</si>
  <si>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</si>
  <si>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</si>
  <si>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</si>
  <si>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</si>
  <si>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</si>
  <si>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</si>
  <si>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</si>
  <si>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</si>
  <si>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</si>
  <si>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</si>
  <si>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</si>
  <si>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</si>
  <si>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</si>
  <si>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</si>
  <si>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</si>
  <si>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</si>
  <si>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</si>
  <si>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</si>
  <si>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</si>
  <si>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</si>
  <si>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</si>
  <si>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</si>
  <si>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</si>
  <si>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</si>
  <si>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</si>
  <si>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</si>
  <si>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</si>
  <si>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</si>
  <si>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</si>
  <si>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</si>
  <si>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</si>
  <si>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</si>
  <si>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</si>
  <si>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</si>
  <si>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</si>
  <si>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</si>
  <si>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</si>
  <si>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</si>
  <si>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</si>
  <si>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</si>
  <si>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</si>
  <si>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</si>
  <si>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</si>
  <si>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</si>
  <si>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</si>
  <si>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</si>
  <si>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</si>
  <si>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</si>
  <si>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</si>
  <si>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</si>
  <si>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</si>
  <si>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</si>
  <si>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</si>
  <si>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</si>
  <si>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</si>
  <si>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</si>
  <si>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</si>
  <si>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</si>
  <si>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</si>
  <si>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</si>
  <si>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</si>
  <si>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</si>
  <si>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</si>
  <si>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</si>
  <si>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</si>
  <si>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</si>
  <si>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</si>
  <si>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</si>
  <si>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</si>
  <si>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</si>
  <si>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</si>
  <si>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</si>
  <si>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</si>
  <si>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</si>
  <si>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</si>
  <si>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</si>
  <si>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</si>
  <si>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</si>
  <si>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</si>
  <si>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</si>
  <si>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</si>
  <si>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</si>
  <si>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</si>
  <si>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</si>
  <si>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</si>
  <si>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</si>
  <si>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</si>
  <si>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</si>
  <si>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</si>
  <si>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</si>
  <si>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</si>
  <si>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</si>
  <si>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</si>
  <si>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</si>
  <si>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</si>
  <si>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</si>
  <si>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</si>
  <si>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</si>
  <si>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</si>
  <si>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</si>
  <si>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</si>
  <si>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</si>
  <si>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</si>
  <si>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</si>
  <si>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</si>
  <si>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</si>
  <si>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</si>
  <si>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</si>
  <si>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</si>
  <si>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</si>
  <si>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</si>
  <si>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</si>
  <si>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</si>
  <si>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</si>
  <si>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</si>
  <si>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</si>
  <si>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</si>
  <si>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</si>
  <si>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</si>
  <si>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</si>
  <si>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</si>
  <si>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</si>
  <si>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</si>
  <si>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</si>
  <si>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</si>
  <si>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</si>
  <si>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</si>
  <si>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</si>
  <si>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</si>
  <si>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</si>
  <si>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</si>
  <si>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</si>
  <si>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</si>
  <si>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</si>
  <si>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</si>
  <si>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</si>
  <si>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</si>
  <si>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</si>
  <si>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</si>
  <si>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</si>
  <si>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</si>
  <si>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</si>
  <si>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</si>
  <si>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</si>
  <si>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</si>
  <si>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</si>
  <si>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</si>
  <si>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</si>
  <si>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</si>
  <si>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</si>
  <si>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</si>
  <si>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</si>
  <si>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</si>
  <si>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</si>
  <si>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</si>
  <si>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</si>
  <si>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</si>
  <si>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</si>
  <si>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</si>
  <si>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</si>
  <si>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</si>
  <si>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</si>
  <si>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</si>
  <si>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</si>
  <si>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</si>
  <si>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</si>
  <si>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</si>
  <si>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</si>
  <si>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</si>
  <si>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</si>
  <si>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</si>
  <si>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</si>
  <si>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</si>
  <si>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</si>
  <si>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</si>
  <si>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</si>
  <si>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</si>
  <si>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</si>
  <si>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</si>
  <si>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</si>
  <si>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</si>
  <si>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</si>
  <si>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</si>
  <si>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</si>
  <si>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</si>
  <si>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</si>
  <si>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</si>
  <si>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</si>
  <si>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</si>
  <si>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</si>
  <si>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</si>
  <si>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</si>
  <si>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</si>
  <si>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</si>
  <si>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</si>
  <si>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</si>
  <si>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</si>
  <si>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</si>
  <si>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</si>
  <si>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</si>
  <si>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</si>
  <si>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</si>
  <si>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</si>
  <si>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</si>
  <si>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</si>
  <si>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</si>
  <si>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</si>
  <si>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</si>
  <si>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</si>
  <si>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</si>
  <si>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</si>
  <si>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</si>
  <si>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</si>
  <si>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</si>
  <si>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</si>
  <si>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</si>
  <si>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</si>
  <si>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</si>
  <si>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</si>
  <si>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</si>
  <si>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</si>
  <si>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</si>
  <si>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</si>
  <si>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</si>
  <si>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</si>
  <si>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</si>
  <si>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</si>
  <si>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</si>
  <si>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</si>
  <si>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</si>
  <si>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</si>
  <si>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</si>
  <si>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</si>
  <si>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</si>
  <si>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</si>
  <si>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</si>
  <si>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</si>
  <si>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</si>
  <si>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</si>
  <si>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</si>
  <si>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</si>
  <si>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</si>
  <si>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</si>
  <si>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</si>
  <si>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</si>
  <si>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</si>
  <si>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</si>
  <si>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</si>
  <si>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</si>
  <si>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</si>
  <si>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</si>
  <si>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</si>
  <si>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</si>
  <si>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</si>
  <si>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</si>
  <si>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</si>
  <si>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</si>
  <si>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</si>
  <si>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</si>
  <si>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</si>
  <si>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</si>
  <si>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</si>
  <si>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</si>
  <si>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</si>
  <si>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</si>
  <si>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</si>
  <si>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</si>
  <si>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</si>
  <si>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</si>
  <si>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</si>
  <si>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</si>
  <si>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</si>
  <si>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</si>
  <si>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</si>
  <si>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</si>
  <si>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</si>
  <si>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</si>
  <si>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</si>
  <si>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</si>
  <si>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</si>
  <si>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</si>
  <si>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</si>
  <si>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</si>
  <si>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</si>
  <si>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</si>
  <si>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</si>
  <si>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</si>
  <si>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</si>
  <si>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</si>
  <si>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</si>
  <si>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</si>
  <si>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</si>
  <si>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</si>
  <si>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</si>
  <si>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</si>
  <si>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</si>
  <si>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</si>
  <si>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</si>
  <si>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</si>
  <si>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</si>
  <si>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</si>
  <si>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</si>
  <si>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</si>
  <si>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</si>
  <si>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</si>
  <si>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</si>
  <si>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</si>
  <si>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</si>
  <si>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</si>
  <si>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</si>
  <si>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</si>
  <si>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</si>
  <si>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</si>
  <si>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</si>
  <si>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</si>
  <si>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</si>
  <si>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</si>
  <si>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</si>
  <si>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</si>
  <si>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</si>
  <si>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</si>
  <si>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</si>
  <si>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</si>
  <si>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</si>
  <si>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</si>
  <si>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</si>
  <si>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</si>
  <si>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</si>
  <si>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</si>
  <si>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</si>
  <si>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</si>
  <si>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</si>
  <si>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</si>
  <si>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</si>
  <si>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</si>
  <si>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</si>
  <si>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</si>
  <si>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</si>
  <si>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</si>
  <si>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</si>
  <si>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</si>
  <si>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</si>
  <si>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</si>
  <si>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</si>
  <si>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</si>
  <si>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</si>
  <si>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</si>
  <si>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</si>
  <si>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</si>
  <si>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</si>
  <si>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</si>
  <si>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</si>
  <si>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</si>
  <si>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</si>
  <si>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</si>
  <si>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</si>
  <si>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</si>
  <si>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</si>
  <si>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</si>
  <si>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</si>
  <si>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</si>
  <si>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</si>
  <si>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</si>
  <si>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</si>
  <si>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</si>
  <si>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</si>
  <si>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</si>
  <si>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</si>
  <si>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</si>
  <si>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</si>
  <si>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</si>
  <si>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</si>
  <si>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</si>
  <si>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</si>
  <si>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</si>
  <si>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</si>
  <si>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</si>
  <si>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</si>
  <si>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</si>
  <si>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</si>
  <si>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</si>
  <si>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</si>
  <si>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</si>
  <si>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</si>
  <si>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</si>
  <si>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</si>
  <si>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</si>
  <si>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</si>
  <si>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</si>
  <si>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</si>
  <si>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</si>
  <si>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</si>
  <si>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</si>
  <si>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</si>
  <si>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</si>
  <si>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</si>
  <si>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</si>
  <si>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</si>
  <si>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</si>
  <si>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</si>
  <si>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</si>
  <si>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</si>
  <si>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</si>
  <si>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</si>
  <si>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</si>
  <si>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</si>
  <si>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</si>
  <si>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</si>
  <si>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</si>
  <si>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</si>
  <si>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</si>
  <si>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</si>
  <si>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</si>
  <si>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</si>
  <si>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</si>
  <si>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</si>
  <si>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</si>
  <si>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</si>
  <si>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</si>
  <si>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</si>
  <si>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</si>
  <si>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</si>
  <si>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</si>
  <si>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</si>
  <si>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</si>
  <si>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</si>
  <si>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</si>
  <si>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</si>
  <si>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</si>
  <si>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</si>
  <si>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</si>
  <si>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</si>
  <si>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</si>
  <si>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</si>
  <si>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</si>
  <si>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</si>
  <si>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</si>
  <si>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</si>
  <si>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</si>
  <si>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</si>
  <si>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</si>
  <si>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</si>
  <si>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</si>
  <si>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</si>
  <si>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</si>
  <si>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</si>
  <si>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</si>
  <si>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</si>
  <si>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</si>
  <si>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</si>
  <si>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</si>
  <si>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</si>
  <si>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</si>
  <si>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</si>
  <si>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</si>
  <si>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</si>
  <si>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</si>
  <si>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</si>
  <si>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</si>
  <si>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</si>
  <si>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</si>
  <si>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</si>
  <si>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</si>
  <si>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</si>
  <si>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</si>
  <si>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</si>
  <si>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</si>
  <si>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</si>
  <si>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</si>
  <si>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</si>
  <si>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</si>
  <si>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</si>
  <si>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</si>
  <si>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</si>
  <si>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</si>
  <si>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</si>
  <si>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</si>
  <si>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</si>
  <si>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</si>
  <si>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</si>
  <si>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</si>
  <si>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</si>
  <si>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</si>
  <si>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</si>
  <si>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</si>
  <si>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</si>
  <si>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</si>
  <si>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</si>
  <si>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</si>
  <si>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</si>
  <si>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</si>
  <si>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</si>
  <si>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</si>
  <si>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</si>
  <si>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</si>
  <si>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</si>
  <si>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</si>
  <si>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</si>
  <si>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</si>
  <si>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</si>
  <si>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</si>
  <si>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</si>
  <si>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</si>
  <si>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</si>
  <si>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</si>
  <si>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</si>
  <si>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</si>
  <si>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</si>
  <si>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</si>
  <si>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</si>
  <si>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</si>
  <si>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</si>
  <si>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</si>
  <si>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</si>
  <si>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</si>
  <si>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</si>
  <si>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</si>
  <si>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</si>
  <si>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</si>
  <si>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</si>
  <si>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</si>
  <si>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</si>
  <si>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</si>
  <si>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</si>
  <si>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</si>
  <si>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</si>
  <si>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</si>
  <si>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</si>
  <si>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</si>
  <si>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</si>
  <si>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</si>
  <si>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</si>
  <si>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</si>
  <si>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</si>
  <si>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</si>
  <si>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</si>
  <si>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</si>
  <si>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</si>
  <si>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</si>
  <si>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</si>
  <si>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</si>
  <si>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</si>
  <si>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</si>
  <si>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</si>
  <si>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</si>
  <si>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</si>
  <si>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</si>
  <si>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</si>
  <si>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</si>
  <si>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</si>
  <si>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</si>
  <si>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</si>
  <si>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</si>
  <si>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</si>
  <si>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</si>
  <si>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</si>
  <si>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</si>
  <si>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</si>
  <si>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</si>
  <si>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</si>
  <si>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</si>
  <si>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</si>
  <si>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</si>
  <si>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</si>
  <si>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</si>
  <si>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</si>
  <si>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</si>
  <si>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</si>
  <si>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</si>
  <si>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</si>
  <si>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</si>
  <si>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</si>
  <si>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</si>
  <si>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</si>
  <si>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</si>
  <si>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</si>
  <si>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</si>
  <si>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</si>
  <si>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</si>
  <si>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</si>
  <si>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</si>
  <si>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</si>
  <si>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</si>
  <si>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</si>
  <si>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</si>
  <si>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</si>
  <si>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</si>
  <si>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</si>
  <si>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</si>
  <si>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</si>
  <si>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</si>
  <si>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</si>
  <si>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</si>
  <si>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</si>
  <si>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</si>
  <si>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</si>
  <si>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</si>
  <si>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</si>
  <si>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</si>
  <si>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</si>
  <si>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</si>
  <si>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</si>
  <si>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</si>
  <si>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</si>
  <si>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</si>
  <si>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</si>
  <si>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</si>
  <si>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</si>
  <si>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</si>
  <si>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</si>
  <si>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</si>
  <si>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</si>
  <si>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</si>
  <si>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</si>
  <si>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</si>
  <si>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</si>
  <si>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</si>
  <si>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</si>
  <si>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</si>
  <si>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</si>
  <si>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</si>
  <si>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</si>
  <si>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</si>
  <si>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</si>
  <si>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</si>
  <si>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</si>
  <si>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</si>
  <si>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</si>
  <si>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</si>
  <si>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</si>
  <si>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</si>
  <si>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</si>
  <si>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</si>
  <si>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</si>
  <si>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</si>
  <si>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</si>
  <si>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</si>
  <si>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</si>
  <si>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</si>
  <si>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</si>
  <si>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</si>
  <si>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</si>
  <si>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</si>
  <si>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</si>
  <si>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</si>
  <si>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</si>
  <si>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</si>
  <si>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</si>
  <si>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</si>
  <si>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</si>
  <si>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</si>
  <si>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</si>
  <si>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</si>
  <si>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</si>
  <si>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</si>
  <si>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</si>
  <si>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</si>
  <si>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</si>
  <si>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</si>
  <si>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</si>
  <si>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</si>
  <si>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</si>
  <si>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</si>
  <si>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</si>
  <si>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</si>
  <si>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</si>
  <si>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</si>
  <si>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</si>
  <si>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</si>
  <si>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</si>
  <si>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</si>
  <si>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</si>
  <si>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</si>
  <si>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</si>
  <si>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</si>
  <si>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</si>
  <si>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</si>
  <si>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</si>
  <si>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</si>
  <si>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</si>
  <si>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</si>
  <si>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</si>
  <si>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</si>
  <si>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</si>
  <si>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</si>
  <si>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</si>
  <si>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</si>
  <si>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</si>
  <si>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</si>
  <si>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</si>
  <si>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</si>
  <si>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</si>
  <si>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</si>
  <si>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</si>
  <si>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</si>
  <si>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</si>
  <si>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</si>
  <si>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</si>
  <si>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</si>
  <si>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</si>
  <si>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</si>
  <si>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</si>
  <si>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</si>
  <si>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</si>
  <si>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</si>
  <si>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</si>
  <si>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</si>
  <si>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</si>
  <si>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</si>
  <si>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</si>
  <si>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</si>
  <si>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</si>
  <si>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</si>
  <si>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</si>
  <si>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</si>
  <si>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</si>
  <si>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</si>
  <si>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</si>
  <si>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</si>
  <si>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</si>
  <si>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</si>
  <si>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</si>
  <si>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</si>
  <si>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</si>
  <si>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</si>
  <si>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</si>
  <si>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</si>
  <si>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</si>
  <si>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</si>
  <si>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</si>
  <si>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</si>
  <si>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</si>
  <si>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</si>
  <si>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</si>
  <si>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</si>
  <si>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</si>
  <si>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</si>
  <si>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</si>
  <si>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</si>
  <si>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</si>
  <si>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</si>
  <si>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</si>
  <si>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</si>
  <si>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</si>
  <si>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</si>
  <si>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</si>
  <si>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</si>
  <si>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</si>
  <si>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</si>
  <si>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</si>
  <si>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</si>
  <si>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</si>
  <si>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</si>
  <si>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</si>
  <si>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</si>
  <si>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</si>
  <si>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</si>
  <si>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</si>
  <si>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</si>
  <si>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</si>
  <si>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</si>
  <si>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</si>
  <si>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</si>
  <si>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</si>
  <si>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</si>
  <si>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</si>
  <si>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</si>
  <si>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</si>
  <si>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</si>
  <si>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</si>
  <si>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</si>
  <si>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</si>
  <si>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</si>
  <si>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</si>
  <si>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</si>
  <si>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</si>
  <si>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</si>
  <si>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</si>
  <si>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</si>
  <si>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</si>
  <si>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</si>
  <si>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</si>
  <si>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</si>
  <si>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</si>
  <si>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</si>
  <si>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</si>
  <si>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</si>
  <si>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</si>
  <si>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</si>
  <si>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</si>
  <si>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</si>
  <si>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</si>
  <si>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</si>
  <si>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</si>
  <si>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</si>
  <si>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</si>
  <si>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</si>
  <si>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</si>
  <si>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</si>
  <si>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</si>
  <si>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</si>
  <si>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</si>
  <si>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</si>
  <si>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</si>
  <si>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</si>
  <si>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</si>
  <si>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</si>
  <si>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</si>
  <si>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</si>
  <si>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</si>
  <si>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</si>
  <si>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</si>
  <si>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</si>
  <si>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</si>
  <si>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</si>
  <si>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</si>
  <si>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</si>
  <si>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</si>
  <si>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</si>
  <si>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</si>
  <si>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</si>
  <si>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</si>
  <si>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</si>
  <si>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</si>
  <si>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</si>
  <si>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</si>
  <si>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</si>
  <si>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</si>
  <si>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</si>
  <si>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</si>
  <si>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</si>
  <si>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</si>
  <si>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</si>
  <si>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</si>
  <si>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</si>
  <si>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</si>
  <si>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</si>
  <si>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</si>
  <si>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</si>
  <si>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</si>
  <si>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</si>
  <si>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</si>
  <si>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</si>
  <si>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</si>
  <si>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</si>
  <si>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</si>
  <si>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</si>
  <si>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</si>
  <si>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</si>
  <si>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</si>
  <si>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</si>
  <si>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</si>
  <si>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</si>
  <si>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</si>
  <si>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</si>
  <si>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</si>
  <si>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</si>
  <si>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</si>
  <si>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</si>
  <si>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</si>
  <si>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</si>
  <si>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</si>
  <si>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</si>
  <si>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</si>
  <si>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</si>
  <si>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</si>
  <si>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</si>
  <si>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</si>
  <si>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</si>
  <si>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</si>
  <si>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</si>
  <si>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</si>
  <si>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</si>
  <si>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</si>
  <si>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</si>
  <si>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</si>
  <si>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</si>
  <si>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</si>
  <si>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</si>
  <si>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</si>
  <si>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</si>
  <si>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</si>
  <si>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</si>
  <si>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</si>
  <si>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</si>
  <si>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</si>
  <si>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</si>
  <si>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</si>
  <si>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</si>
  <si>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</si>
  <si>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</si>
  <si>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</si>
  <si>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</si>
  <si>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</si>
  <si>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</si>
  <si>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</si>
  <si>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</si>
  <si>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</si>
  <si>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</si>
  <si>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</si>
  <si>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</si>
  <si>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</si>
  <si>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</si>
  <si>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</si>
  <si>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</si>
  <si>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</si>
  <si>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</si>
  <si>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</si>
  <si>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</si>
  <si>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</si>
  <si>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</si>
  <si>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</si>
  <si>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</si>
  <si>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</si>
  <si>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</si>
  <si>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</si>
  <si>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</si>
  <si>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</si>
  <si>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</si>
  <si>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</si>
  <si>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</si>
  <si>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</si>
  <si>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</si>
  <si>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</si>
  <si>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</si>
  <si>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</si>
  <si>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</si>
  <si>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</si>
  <si>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</si>
  <si>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</si>
  <si>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</si>
  <si>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</si>
  <si>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</si>
  <si>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</si>
  <si>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</si>
  <si>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</si>
  <si>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</si>
  <si>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</si>
  <si>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</si>
  <si>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</si>
  <si>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</si>
  <si>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</si>
  <si>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</si>
  <si>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</si>
  <si>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</si>
  <si>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</si>
  <si>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</si>
  <si>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</si>
  <si>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</si>
  <si>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</si>
  <si>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</si>
  <si>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</si>
  <si>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</si>
  <si>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</si>
  <si>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</si>
  <si>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</si>
  <si>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</si>
  <si>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</si>
  <si>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</si>
  <si>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</si>
  <si>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</si>
  <si>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</si>
  <si>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</si>
  <si>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</si>
  <si>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</si>
  <si>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</si>
  <si>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</si>
  <si>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</si>
  <si>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</si>
  <si>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</si>
  <si>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</si>
  <si>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</si>
  <si>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</si>
  <si>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</si>
  <si>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</si>
  <si>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</si>
  <si>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</si>
  <si>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</si>
  <si>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</si>
  <si>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</si>
  <si>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</si>
  <si>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</si>
  <si>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</si>
  <si>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</si>
  <si>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</si>
  <si>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</si>
  <si>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</si>
  <si>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</si>
  <si>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</si>
  <si>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</si>
  <si>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</si>
  <si>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</si>
  <si>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</si>
  <si>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</si>
  <si>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</si>
  <si>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</si>
  <si>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</si>
  <si>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</si>
  <si>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</si>
  <si>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</si>
  <si>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</si>
  <si>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</si>
  <si>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</si>
  <si>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</si>
  <si>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</si>
  <si>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</si>
  <si>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</si>
  <si>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</si>
  <si>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</si>
  <si>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</si>
  <si>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</si>
  <si>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</si>
  <si>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</si>
  <si>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</si>
  <si>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</si>
  <si>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</si>
  <si>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</si>
  <si>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</si>
  <si>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</si>
  <si>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</si>
  <si>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</si>
  <si>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</si>
  <si>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</si>
  <si>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</si>
  <si>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</si>
  <si>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</si>
  <si>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</si>
  <si>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</si>
  <si>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</si>
  <si>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</si>
  <si>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</si>
  <si>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</si>
  <si>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</si>
  <si>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</si>
  <si>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</si>
  <si>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</si>
  <si>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</si>
  <si>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</si>
  <si>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</si>
  <si>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</si>
  <si>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</si>
  <si>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</si>
  <si>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</si>
  <si>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</si>
  <si>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</si>
  <si>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</si>
  <si>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</si>
  <si>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</si>
  <si>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</si>
  <si>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</si>
  <si>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</si>
  <si>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</si>
  <si>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</si>
  <si>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</si>
  <si>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</si>
  <si>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</si>
  <si>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</si>
  <si>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</si>
  <si>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</si>
  <si>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</si>
  <si>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</si>
  <si>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</si>
  <si>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</si>
  <si>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</si>
  <si>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</si>
  <si>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</si>
  <si>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</si>
  <si>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</si>
  <si>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</si>
  <si>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</si>
  <si>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</si>
  <si>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</si>
  <si>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</si>
  <si>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</si>
  <si>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</si>
  <si>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</si>
  <si>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</si>
  <si>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</si>
  <si>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</si>
  <si>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</si>
  <si>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</si>
  <si>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</si>
  <si>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</si>
  <si>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</si>
  <si>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</si>
  <si>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</si>
  <si>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</si>
  <si>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</si>
  <si>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</si>
  <si>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</si>
  <si>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</si>
  <si>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</si>
  <si>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</si>
  <si>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</si>
  <si>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</si>
  <si>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</si>
  <si>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</si>
  <si>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</si>
  <si>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</si>
  <si>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</si>
  <si>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</si>
  <si>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</si>
  <si>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</si>
  <si>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</si>
  <si>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</si>
  <si>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</si>
  <si>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</si>
  <si>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</si>
  <si>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</si>
  <si>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</si>
  <si>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</si>
  <si>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</si>
  <si>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</si>
  <si>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</si>
  <si>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</si>
  <si>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</si>
  <si>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</si>
  <si>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</si>
  <si>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</si>
  <si>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</si>
  <si>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</si>
  <si>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</si>
  <si>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</si>
  <si>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</si>
  <si>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</si>
  <si>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</si>
  <si>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</si>
  <si>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</si>
  <si>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</si>
  <si>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</si>
  <si>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</si>
  <si>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</si>
  <si>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</si>
  <si>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</si>
  <si>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</si>
  <si>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</si>
  <si>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</si>
  <si>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</si>
  <si>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</si>
  <si>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</si>
  <si>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</si>
  <si>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</si>
  <si>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</si>
  <si>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</si>
  <si>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</si>
  <si>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</si>
  <si>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</si>
  <si>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</si>
  <si>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</si>
  <si>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</si>
  <si>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</si>
  <si>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</si>
  <si>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</si>
  <si>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</si>
  <si>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</si>
  <si>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</si>
  <si>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</si>
  <si>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</si>
  <si>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</si>
  <si>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</si>
  <si>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</si>
  <si>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</si>
  <si>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</si>
  <si>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</si>
  <si>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</si>
  <si>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</si>
  <si>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</si>
  <si>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</si>
  <si>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</si>
  <si>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</si>
  <si>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</si>
  <si>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</si>
  <si>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</si>
  <si>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</si>
  <si>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</si>
  <si>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</si>
  <si>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</si>
  <si>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</si>
  <si>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</si>
  <si>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</si>
  <si>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</si>
  <si>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</si>
  <si>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</si>
  <si>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</si>
  <si>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</si>
  <si>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</si>
  <si>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</si>
  <si>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</si>
  <si>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</si>
  <si>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</si>
  <si>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</si>
  <si>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</si>
  <si>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</si>
  <si>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</si>
  <si>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</si>
  <si>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</si>
  <si>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</si>
  <si>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</si>
  <si>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</si>
  <si>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</si>
  <si>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</si>
  <si>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</si>
  <si>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</si>
  <si>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</si>
  <si>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</si>
  <si>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</si>
  <si>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</si>
  <si>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</si>
  <si>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</si>
  <si>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</si>
  <si>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</si>
  <si>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</si>
  <si>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</si>
  <si>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</si>
  <si>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</si>
  <si>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</si>
  <si>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</si>
  <si>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</si>
  <si>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</si>
  <si>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</si>
  <si>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</si>
  <si>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</si>
  <si>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</si>
  <si>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</si>
  <si>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</si>
  <si>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</si>
  <si>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</si>
  <si>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</si>
  <si>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</si>
  <si>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</si>
  <si>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</si>
  <si>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</si>
  <si>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</si>
  <si>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</si>
  <si>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</si>
  <si>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</si>
  <si>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</si>
  <si>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</si>
  <si>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</si>
  <si>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</si>
  <si>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</si>
  <si>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</si>
  <si>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</si>
  <si>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</si>
  <si>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</si>
  <si>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</si>
  <si>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</si>
  <si>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</si>
  <si>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</si>
  <si>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</si>
  <si>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</si>
  <si>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</si>
  <si>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</si>
  <si>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</si>
  <si>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</si>
  <si>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</si>
  <si>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</si>
  <si>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</si>
  <si>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</si>
  <si>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</si>
  <si>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</si>
  <si>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</si>
  <si>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</si>
  <si>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</si>
  <si>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</si>
  <si>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</si>
  <si>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</si>
  <si>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</si>
  <si>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</si>
  <si>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</si>
  <si>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</si>
  <si>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</si>
  <si>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</si>
  <si>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</si>
  <si>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</si>
  <si>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</si>
  <si>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</si>
  <si>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</si>
  <si>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</si>
  <si>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</si>
  <si>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</si>
  <si>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</si>
  <si>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</si>
  <si>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</si>
  <si>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</si>
  <si>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</si>
  <si>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</si>
  <si>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</si>
  <si>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</si>
  <si>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</si>
  <si>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</si>
  <si>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</si>
  <si>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</si>
  <si>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</si>
  <si>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</si>
  <si>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</si>
  <si>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</si>
  <si>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</si>
  <si>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</si>
  <si>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</si>
  <si>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</si>
  <si>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</si>
  <si>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</si>
  <si>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</si>
  <si>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</si>
  <si>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</si>
  <si>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</si>
  <si>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</si>
  <si>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</si>
  <si>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</si>
  <si>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</si>
  <si>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</si>
  <si>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</si>
  <si>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</si>
  <si>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</si>
  <si>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</si>
  <si>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</si>
  <si>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</si>
  <si>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</si>
  <si>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</si>
  <si>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</si>
  <si>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</si>
  <si>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</si>
  <si>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</si>
  <si>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</si>
  <si>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</si>
  <si>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</si>
  <si>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</si>
  <si>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</si>
  <si>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</si>
  <si>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</si>
  <si>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</si>
  <si>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</si>
  <si>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</si>
  <si>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</si>
  <si>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</si>
  <si>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</si>
  <si>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</si>
  <si>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</si>
  <si>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</si>
  <si>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</si>
  <si>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</si>
  <si>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</si>
  <si>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</si>
  <si>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</si>
  <si>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</si>
  <si>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</si>
  <si>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</si>
  <si>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</si>
  <si>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</si>
  <si>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</si>
  <si>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</si>
  <si>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</si>
  <si>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</si>
  <si>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</si>
  <si>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</si>
  <si>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</si>
  <si>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</si>
  <si>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</si>
  <si>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</si>
  <si>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</si>
  <si>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</si>
  <si>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</si>
  <si>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</si>
  <si>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</si>
  <si>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</si>
  <si>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</si>
  <si>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</si>
  <si>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</si>
  <si>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</si>
  <si>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</si>
  <si>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</si>
  <si>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</si>
  <si>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</si>
  <si>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</si>
  <si>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</si>
  <si>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</si>
  <si>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</si>
  <si>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</si>
  <si>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</si>
  <si>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</si>
  <si>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</si>
  <si>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</si>
  <si>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</si>
  <si>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</si>
  <si>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</si>
  <si>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</si>
  <si>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</si>
  <si>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</si>
  <si>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</si>
  <si>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</si>
  <si>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</si>
  <si>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</si>
  <si>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</si>
  <si>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</si>
  <si>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</si>
  <si>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</si>
  <si>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</si>
  <si>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</si>
  <si>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</si>
  <si>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</si>
  <si>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</si>
  <si>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</si>
  <si>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</si>
  <si>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</si>
  <si>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</si>
  <si>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</si>
  <si>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</si>
  <si>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</si>
  <si>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</si>
  <si>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</si>
  <si>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</si>
  <si>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</si>
  <si>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</si>
  <si>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</si>
  <si>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</si>
  <si>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</si>
  <si>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</si>
  <si>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</si>
  <si>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</si>
  <si>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</si>
  <si>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</si>
  <si>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</si>
  <si>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</si>
  <si>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</si>
  <si>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</si>
  <si>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</si>
  <si>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</si>
  <si>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</si>
  <si>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</si>
  <si>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</si>
  <si>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</si>
  <si>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</si>
  <si>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</si>
  <si>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</si>
  <si>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</si>
  <si>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</si>
  <si>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</si>
  <si>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</si>
  <si>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</si>
  <si>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</si>
  <si>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</si>
  <si>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</si>
  <si>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</si>
  <si>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</si>
  <si>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</si>
  <si>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</si>
  <si>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</si>
  <si>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</si>
  <si>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</si>
  <si>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</si>
  <si>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</si>
  <si>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</si>
  <si>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</si>
  <si>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</si>
  <si>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</si>
  <si>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</si>
  <si>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</si>
  <si>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</si>
  <si>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</si>
  <si>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</si>
  <si>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</si>
  <si>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</si>
  <si>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</si>
  <si>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</si>
  <si>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</si>
  <si>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</si>
  <si>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</si>
  <si>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</si>
  <si>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</si>
  <si>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</si>
  <si>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</si>
  <si>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</si>
  <si>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</si>
  <si>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</si>
  <si>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</si>
  <si>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</si>
  <si>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</si>
  <si>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</si>
  <si>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</si>
  <si>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</si>
  <si>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</si>
  <si>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</si>
  <si>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</si>
  <si>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</si>
  <si>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</si>
  <si>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</si>
  <si>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</si>
  <si>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</si>
  <si>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</si>
  <si>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</si>
  <si>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</si>
  <si>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</si>
  <si>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</si>
  <si>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</si>
  <si>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</si>
  <si>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</si>
  <si>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</si>
  <si>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</si>
  <si>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</si>
  <si>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</si>
  <si>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</si>
  <si>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</si>
  <si>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</si>
  <si>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</si>
  <si>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</si>
  <si>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</si>
  <si>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</si>
  <si>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</si>
  <si>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</si>
  <si>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</si>
  <si>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</si>
  <si>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</si>
  <si>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</si>
  <si>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</si>
  <si>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</si>
  <si>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</si>
  <si>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</si>
  <si>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</si>
  <si>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</si>
  <si>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</si>
  <si>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</si>
  <si>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</si>
  <si>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</si>
  <si>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</si>
  <si>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</si>
  <si>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</si>
  <si>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</si>
  <si>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</si>
  <si>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</si>
  <si>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</si>
  <si>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</si>
  <si>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</si>
  <si>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</si>
  <si>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</si>
  <si>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</si>
  <si>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</si>
  <si>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</si>
  <si>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</si>
  <si>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</si>
  <si>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</si>
  <si>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</si>
  <si>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</si>
  <si>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</si>
  <si>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</si>
  <si>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</si>
  <si>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</si>
  <si>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</si>
  <si>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</si>
  <si>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</si>
  <si>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</si>
  <si>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</si>
  <si>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</si>
  <si>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</si>
  <si>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</si>
  <si>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</si>
  <si>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</si>
  <si>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</si>
  <si>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</si>
  <si>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</si>
  <si>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</si>
  <si>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</si>
  <si>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</si>
  <si>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</si>
  <si>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</si>
  <si>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</si>
  <si>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</si>
  <si>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</si>
  <si>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</si>
  <si>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</si>
  <si>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</si>
  <si>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</si>
  <si>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</si>
  <si>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</si>
  <si>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</si>
  <si>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</si>
  <si>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</si>
  <si>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</si>
  <si>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</si>
  <si>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</si>
  <si>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</si>
  <si>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</si>
  <si>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</si>
  <si>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</si>
  <si>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</si>
  <si>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</si>
  <si>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</si>
  <si>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</si>
  <si>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</si>
  <si>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</si>
  <si>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</si>
  <si>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</si>
  <si>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</si>
  <si>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</si>
  <si>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</si>
  <si>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</si>
  <si>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</si>
  <si>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</si>
  <si>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</si>
  <si>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</si>
  <si>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</si>
  <si>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</si>
  <si>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</si>
  <si>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</si>
  <si>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</si>
  <si>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</si>
  <si>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</si>
  <si>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</si>
  <si>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</si>
  <si>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</si>
  <si>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</si>
  <si>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</si>
  <si>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</si>
  <si>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</si>
  <si>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</si>
  <si>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</si>
  <si>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</si>
  <si>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</si>
  <si>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</si>
  <si>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</si>
  <si>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</si>
  <si>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</si>
  <si>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</si>
  <si>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</si>
  <si>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</si>
  <si>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</si>
  <si>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</si>
  <si>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</si>
  <si>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</si>
  <si>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</si>
  <si>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</si>
  <si>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</si>
  <si>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</si>
  <si>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</si>
  <si>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</si>
  <si>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</si>
  <si>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</si>
  <si>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</si>
  <si>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</si>
  <si>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</si>
  <si>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</si>
  <si>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</si>
  <si>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</si>
  <si>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</si>
  <si>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</si>
  <si>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</si>
  <si>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</si>
  <si>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</si>
  <si>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</si>
  <si>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</si>
  <si>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</si>
  <si>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</si>
  <si>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</si>
  <si>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</si>
  <si>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</si>
  <si>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</si>
  <si>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</si>
  <si>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</si>
  <si>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</si>
  <si>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</si>
  <si>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</si>
  <si>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</si>
  <si>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</si>
  <si>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</si>
  <si>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</si>
  <si>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</si>
  <si>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</si>
  <si>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</si>
  <si>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</si>
  <si>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</si>
  <si>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</si>
  <si>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</si>
  <si>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</si>
  <si>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</si>
  <si>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</si>
  <si>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</si>
  <si>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</si>
  <si>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</si>
  <si>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</si>
  <si>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</si>
  <si>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</si>
  <si>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</si>
  <si>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</si>
  <si>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</si>
  <si>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</si>
  <si>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</si>
  <si>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</si>
  <si>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</si>
  <si>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</si>
  <si>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</si>
  <si>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</si>
  <si>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</si>
  <si>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</si>
  <si>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</si>
  <si>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</si>
  <si>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</si>
  <si>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</si>
  <si>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</si>
  <si>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</si>
  <si>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</si>
  <si>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</si>
  <si>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</si>
  <si>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</si>
  <si>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</si>
  <si>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</si>
  <si>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</si>
  <si>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</si>
  <si>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</si>
  <si>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</si>
  <si>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</si>
  <si>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</si>
  <si>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</si>
  <si>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</si>
  <si>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</si>
  <si>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</si>
  <si>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</si>
  <si>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</si>
  <si>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</si>
  <si>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</si>
  <si>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</si>
  <si>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</si>
  <si>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</si>
  <si>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</si>
  <si>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</si>
  <si>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</si>
  <si>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</si>
  <si>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</si>
  <si>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</si>
  <si>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</si>
  <si>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</si>
  <si>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</si>
  <si>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</si>
  <si>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</si>
  <si>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</si>
  <si>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</si>
  <si>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</si>
  <si>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</si>
  <si>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</si>
  <si>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</si>
  <si>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</si>
  <si>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</si>
  <si>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</si>
  <si>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</si>
  <si>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</si>
  <si>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</si>
  <si>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</si>
  <si>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</si>
  <si>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</si>
  <si>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</si>
  <si>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</si>
  <si>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</si>
  <si>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</si>
  <si>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</si>
  <si>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</si>
  <si>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</si>
  <si>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</si>
  <si>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</si>
  <si>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</si>
  <si>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</si>
  <si>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</si>
  <si>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</si>
  <si>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</si>
  <si>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</si>
  <si>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</si>
  <si>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</si>
  <si>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</si>
  <si>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</si>
  <si>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</si>
  <si>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</si>
  <si>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</si>
  <si>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</si>
  <si>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</si>
  <si>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</si>
  <si>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</si>
  <si>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</si>
  <si>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</si>
  <si>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</si>
  <si>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</si>
  <si>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</si>
  <si>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</si>
  <si>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</si>
  <si>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</si>
  <si>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</si>
  <si>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</si>
  <si>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</si>
  <si>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</si>
  <si>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</si>
  <si>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</si>
  <si>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</si>
  <si>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</si>
  <si>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</si>
  <si>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</si>
  <si>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</si>
  <si>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</si>
  <si>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</si>
  <si>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</si>
  <si>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</si>
  <si>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</si>
  <si>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</si>
  <si>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</si>
  <si>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</si>
  <si>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</si>
  <si>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</si>
  <si>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</si>
  <si>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</si>
  <si>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</si>
  <si>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</si>
  <si>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</si>
  <si>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</si>
  <si>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</si>
  <si>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</si>
  <si>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</si>
  <si>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</si>
  <si>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</si>
  <si>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</si>
  <si>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</si>
  <si>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</si>
  <si>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</si>
  <si>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</si>
  <si>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</si>
  <si>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</si>
  <si>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</si>
  <si>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</si>
  <si>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</si>
  <si>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</si>
  <si>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</si>
  <si>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</si>
  <si>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</si>
  <si>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</si>
  <si>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</si>
  <si>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</si>
  <si>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</si>
  <si>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</si>
  <si>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</si>
  <si>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</si>
  <si>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</si>
  <si>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</si>
  <si>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</si>
  <si>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</si>
  <si>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</si>
  <si>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</si>
  <si>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</si>
  <si>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</si>
  <si>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</si>
  <si>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</si>
  <si>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</si>
  <si>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</si>
  <si>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</si>
  <si>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</si>
  <si>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</si>
  <si>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</si>
  <si>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</si>
  <si>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</si>
  <si>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</si>
  <si>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</si>
  <si>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</si>
  <si>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</si>
  <si>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</si>
  <si>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</si>
  <si>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</si>
  <si>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</si>
  <si>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</si>
  <si>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</si>
  <si>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</si>
  <si>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</si>
  <si>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</si>
  <si>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</si>
  <si>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</si>
  <si>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</si>
  <si>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</si>
  <si>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</si>
  <si>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</si>
  <si>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</si>
  <si>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</si>
  <si>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</si>
  <si>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</si>
  <si>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</si>
  <si>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</si>
  <si>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</si>
  <si>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</si>
  <si>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</si>
  <si>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</si>
  <si>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</si>
  <si>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</si>
  <si>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</si>
  <si>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</si>
  <si>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</si>
  <si>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</si>
  <si>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</si>
  <si>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</si>
  <si>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</si>
  <si>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</si>
  <si>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</si>
  <si>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</si>
  <si>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</si>
  <si>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</si>
  <si>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</si>
  <si>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</si>
  <si>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</si>
  <si>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</si>
  <si>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</si>
  <si>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</si>
  <si>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</si>
  <si>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</si>
  <si>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</si>
  <si>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</si>
  <si>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</si>
  <si>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</si>
  <si>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</si>
  <si>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</si>
  <si>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</si>
  <si>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</si>
  <si>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</si>
  <si>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</si>
  <si>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</si>
  <si>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</si>
  <si>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</si>
  <si>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</si>
  <si>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</si>
  <si>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</si>
  <si>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</si>
  <si>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</si>
  <si>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</si>
  <si>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</si>
  <si>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</si>
  <si>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</si>
  <si>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</si>
  <si>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</si>
  <si>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</si>
  <si>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</si>
  <si>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</si>
  <si>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</si>
  <si>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</si>
  <si>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</si>
  <si>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</si>
  <si>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</si>
  <si>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</si>
  <si>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</si>
  <si>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</si>
  <si>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</si>
  <si>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</si>
  <si>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</si>
  <si>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</si>
  <si>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</si>
  <si>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</si>
  <si>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</si>
  <si>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</si>
  <si>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</si>
  <si>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</si>
  <si>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</si>
  <si>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</si>
  <si>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</si>
  <si>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</si>
  <si>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</si>
  <si>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</si>
  <si>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</si>
  <si>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</si>
  <si>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</si>
  <si>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</si>
  <si>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</si>
  <si>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</si>
  <si>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</si>
  <si>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</si>
  <si>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</si>
  <si>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</si>
  <si>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</si>
  <si>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</si>
  <si>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</si>
  <si>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</si>
  <si>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</si>
  <si>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</si>
  <si>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</si>
  <si>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</si>
  <si>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</si>
  <si>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</si>
  <si>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</si>
  <si>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</si>
  <si>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</si>
  <si>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</si>
  <si>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</si>
  <si>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</si>
  <si>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</si>
  <si>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</si>
  <si>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</si>
  <si>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</si>
  <si>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</si>
  <si>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</si>
  <si>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</si>
  <si>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</si>
  <si>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</si>
  <si>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</si>
  <si>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</si>
  <si>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</si>
  <si>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</si>
  <si>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</si>
  <si>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</si>
  <si>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</si>
  <si>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</si>
  <si>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</si>
  <si>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</si>
  <si>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</si>
  <si>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</si>
  <si>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</si>
  <si>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</si>
  <si>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</si>
  <si>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</si>
  <si>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</si>
  <si>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</si>
  <si>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</si>
  <si>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</si>
  <si>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</si>
  <si>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</si>
  <si>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</si>
  <si>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</si>
  <si>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</si>
  <si>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</si>
  <si>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</si>
  <si>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</si>
  <si>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</si>
  <si>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</si>
  <si>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</si>
  <si>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</si>
  <si>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</si>
  <si>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</si>
  <si>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</si>
  <si>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</si>
  <si>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</si>
  <si>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</si>
  <si>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</si>
  <si>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</si>
  <si>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</si>
  <si>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</si>
  <si>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</si>
  <si>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</si>
  <si>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</si>
  <si>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</si>
  <si>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</si>
  <si>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</si>
  <si>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</si>
  <si>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</si>
  <si>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</si>
  <si>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</si>
  <si>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</si>
  <si>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</si>
  <si>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</si>
  <si>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</si>
  <si>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</si>
  <si>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</si>
  <si>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</si>
  <si>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</si>
  <si>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</si>
  <si>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</si>
  <si>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</si>
  <si>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</si>
  <si>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</si>
  <si>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</si>
  <si>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</si>
  <si>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</si>
  <si>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</si>
  <si>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</si>
  <si>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</si>
  <si>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</si>
  <si>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</si>
  <si>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</si>
  <si>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</si>
  <si>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</si>
  <si>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</si>
  <si>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</si>
  <si>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</si>
  <si>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</si>
  <si>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</si>
  <si>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</si>
  <si>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</si>
  <si>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</si>
  <si>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</si>
  <si>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</si>
  <si>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</si>
  <si>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</si>
  <si>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</si>
  <si>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</si>
  <si>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</si>
  <si>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</si>
  <si>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</si>
  <si>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</si>
  <si>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</si>
  <si>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</si>
  <si>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</si>
  <si>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</si>
  <si>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</si>
  <si>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</si>
  <si>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</si>
  <si>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</si>
  <si>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</si>
  <si>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</si>
  <si>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</si>
  <si>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</si>
  <si>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</si>
  <si>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</si>
  <si>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</si>
  <si>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</si>
  <si>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</si>
  <si>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</si>
  <si>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</si>
  <si>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</si>
  <si>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</si>
  <si>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</si>
  <si>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</si>
  <si>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</si>
  <si>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</si>
  <si>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</si>
  <si>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</si>
  <si>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</si>
  <si>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</si>
  <si>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</si>
  <si>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</si>
  <si>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</si>
  <si>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</si>
  <si>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</si>
  <si>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</si>
  <si>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</si>
  <si>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</si>
  <si>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</si>
  <si>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</si>
  <si>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</si>
  <si>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</si>
  <si>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</si>
  <si>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</si>
  <si>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</si>
  <si>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</si>
  <si>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</si>
  <si>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</si>
  <si>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</si>
  <si>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</si>
  <si>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</si>
  <si>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</si>
  <si>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</si>
  <si>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</si>
  <si>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</si>
  <si>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</si>
  <si>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</si>
  <si>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</si>
  <si>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</si>
  <si>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</si>
  <si>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</si>
  <si>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</si>
  <si>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</si>
  <si>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</si>
  <si>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</si>
  <si>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</si>
  <si>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</si>
  <si>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</si>
  <si>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</si>
  <si>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</si>
  <si>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</si>
  <si>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</si>
  <si>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</si>
  <si>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</si>
  <si>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</si>
  <si>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</si>
  <si>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</si>
  <si>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</si>
  <si>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</si>
  <si>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</si>
  <si>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</si>
  <si>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</si>
  <si>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</si>
  <si>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</si>
  <si>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</si>
  <si>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</si>
  <si>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</si>
  <si>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</si>
  <si>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</si>
  <si>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</si>
  <si>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</si>
  <si>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</si>
  <si>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</si>
  <si>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</si>
  <si>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</si>
  <si>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</si>
  <si>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</si>
  <si>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</si>
  <si>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</si>
  <si>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</si>
  <si>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</si>
  <si>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</si>
  <si>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</si>
  <si>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</si>
  <si>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</si>
  <si>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</si>
  <si>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</si>
  <si>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</si>
  <si>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</si>
  <si>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</si>
  <si>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</si>
  <si>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</si>
  <si>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</si>
  <si>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</si>
  <si>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</si>
  <si>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</si>
  <si>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</si>
  <si>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</si>
  <si>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</si>
  <si>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</si>
  <si>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</si>
  <si>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</si>
  <si>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</si>
  <si>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</si>
  <si>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</si>
  <si>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</si>
  <si>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</si>
  <si>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</si>
  <si>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</si>
  <si>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</si>
  <si>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</si>
  <si>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</si>
  <si>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</si>
  <si>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</si>
  <si>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</si>
  <si>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</si>
  <si>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</si>
  <si>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</si>
  <si>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</si>
  <si>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</si>
  <si>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</si>
  <si>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</si>
  <si>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</si>
  <si>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</si>
  <si>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</si>
  <si>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</si>
  <si>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</si>
  <si>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</si>
  <si>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</si>
  <si>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</si>
  <si>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</si>
  <si>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</si>
  <si>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</si>
  <si>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</si>
  <si>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</si>
  <si>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</si>
  <si>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</si>
  <si>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</si>
  <si>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</si>
  <si>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</si>
  <si>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</si>
  <si>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</si>
  <si>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</si>
  <si>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</si>
  <si>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</si>
  <si>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</si>
  <si>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</si>
  <si>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</si>
  <si>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</si>
  <si>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</si>
  <si>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</si>
  <si>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</si>
  <si>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</si>
  <si>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</si>
  <si>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</si>
  <si>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</si>
  <si>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</si>
  <si>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</si>
  <si>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</si>
  <si>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</si>
  <si>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</si>
  <si>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</si>
  <si>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</si>
  <si>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</si>
  <si>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</si>
  <si>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</si>
  <si>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</si>
  <si>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</si>
  <si>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</si>
  <si>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</si>
  <si>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</si>
  <si>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</si>
  <si>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</si>
  <si>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</si>
  <si>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</si>
  <si>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</si>
  <si>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</si>
  <si>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</si>
  <si>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</si>
  <si>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</si>
  <si>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</si>
  <si>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</si>
  <si>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</si>
  <si>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</si>
  <si>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</si>
  <si>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</si>
  <si>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</si>
  <si>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</si>
  <si>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</si>
  <si>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</si>
  <si>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</si>
  <si>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</si>
  <si>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</si>
  <si>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</si>
  <si>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</si>
  <si>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</si>
  <si>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</si>
  <si>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</si>
  <si>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</si>
  <si>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</si>
  <si>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</si>
  <si>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</si>
  <si>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</si>
  <si>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</si>
  <si>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</si>
  <si>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</si>
  <si>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</si>
  <si>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</si>
  <si>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</si>
  <si>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</si>
  <si>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</si>
  <si>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</si>
  <si>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</si>
  <si>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</si>
  <si>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</si>
  <si>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</si>
  <si>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</si>
  <si>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</si>
  <si>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</si>
  <si>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</si>
  <si>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</si>
  <si>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</si>
  <si>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</si>
  <si>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</si>
  <si>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</si>
  <si>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</si>
  <si>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</si>
  <si>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</si>
  <si>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</si>
  <si>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</si>
  <si>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</si>
  <si>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</si>
  <si>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</si>
  <si>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</si>
  <si>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</si>
  <si>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</si>
  <si>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</si>
  <si>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</si>
  <si>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</si>
  <si>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</si>
  <si>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</si>
  <si>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</si>
  <si>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</si>
  <si>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</si>
  <si>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</si>
  <si>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</si>
  <si>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</si>
  <si>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</si>
  <si>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</si>
  <si>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</si>
  <si>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</si>
  <si>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</si>
  <si>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</si>
  <si>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</si>
  <si>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</si>
  <si>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</si>
  <si>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</si>
  <si>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</si>
  <si>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</si>
  <si>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</si>
  <si>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</si>
  <si>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</si>
  <si>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</si>
  <si>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</si>
  <si>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</si>
  <si>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</si>
  <si>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</si>
  <si>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</si>
  <si>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</si>
  <si>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</si>
  <si>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</si>
  <si>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</si>
  <si>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</si>
  <si>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</si>
  <si>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</si>
  <si>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</si>
  <si>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</si>
  <si>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</si>
  <si>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</si>
  <si>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</si>
  <si>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</si>
  <si>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</si>
  <si>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</si>
  <si>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</si>
  <si>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</si>
  <si>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</si>
  <si>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</si>
  <si>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</si>
  <si>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</si>
  <si>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</si>
  <si>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</si>
  <si>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</si>
  <si>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</si>
  <si>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</si>
  <si>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</si>
  <si>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</si>
  <si>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</si>
  <si>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</si>
  <si>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</si>
  <si>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</si>
  <si>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</si>
  <si>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</si>
  <si>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</si>
  <si>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</si>
  <si>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</si>
  <si>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</si>
  <si>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</si>
  <si>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</si>
  <si>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</si>
  <si>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</si>
  <si>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</si>
  <si>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</si>
  <si>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</si>
  <si>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</si>
  <si>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</si>
  <si>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</si>
  <si>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</si>
  <si>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</si>
  <si>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</si>
  <si>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</si>
  <si>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</si>
  <si>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</si>
  <si>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</si>
  <si>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</si>
  <si>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</si>
  <si>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</si>
  <si>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</si>
  <si>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</si>
  <si>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</si>
  <si>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</si>
  <si>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</si>
  <si>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</si>
  <si>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</si>
  <si>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</si>
  <si>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</si>
  <si>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</si>
  <si>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</si>
  <si>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</si>
  <si>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</si>
  <si>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</si>
  <si>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</si>
  <si>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</si>
  <si>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</si>
  <si>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</si>
  <si>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</si>
  <si>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</si>
  <si>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</si>
  <si>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</si>
  <si>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</si>
  <si>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</si>
  <si>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</si>
  <si>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</si>
  <si>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</si>
  <si>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</si>
  <si>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</si>
  <si>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</si>
  <si>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</si>
  <si>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</si>
  <si>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</si>
  <si>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</si>
  <si>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</si>
  <si>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</si>
  <si>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</si>
  <si>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</si>
  <si>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</si>
  <si>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</si>
  <si>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</si>
  <si>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</si>
  <si>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</si>
  <si>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</si>
  <si>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</si>
  <si>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</si>
  <si>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</si>
  <si>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</si>
  <si>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</si>
  <si>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</si>
  <si>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</si>
  <si>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</si>
  <si>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</si>
  <si>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</si>
  <si>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</si>
  <si>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</si>
  <si>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</si>
  <si>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</si>
  <si>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</si>
  <si>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</si>
  <si>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</si>
  <si>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</si>
  <si>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</si>
  <si>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</si>
  <si>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</si>
  <si>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</si>
  <si>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</si>
  <si>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</si>
  <si>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</si>
  <si>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</si>
  <si>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</si>
  <si>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</si>
  <si>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</si>
  <si>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</si>
  <si>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</si>
  <si>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</si>
  <si>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</si>
  <si>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</si>
  <si>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</si>
  <si>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</si>
  <si>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</si>
  <si>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</si>
  <si>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</si>
  <si>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</si>
  <si>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</si>
  <si>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</si>
  <si>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</si>
  <si>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</si>
  <si>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</si>
  <si>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</si>
  <si>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</si>
  <si>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</si>
  <si>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</si>
  <si>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</si>
  <si>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</si>
  <si>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</si>
  <si>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</si>
  <si>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</si>
  <si>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</si>
  <si>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</si>
  <si>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</si>
  <si>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</si>
  <si>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</si>
  <si>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</si>
  <si>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</si>
  <si>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</si>
  <si>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</si>
  <si>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</si>
  <si>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</si>
  <si>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</si>
  <si>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</si>
  <si>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</si>
  <si>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</si>
  <si>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</si>
  <si>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</si>
  <si>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</si>
  <si>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</si>
  <si>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</si>
  <si>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</si>
  <si>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</si>
  <si>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</si>
  <si>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</si>
  <si>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</si>
  <si>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</si>
  <si>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</si>
  <si>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</si>
  <si>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</si>
  <si>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</si>
  <si>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</si>
  <si>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</si>
  <si>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</si>
  <si>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</si>
  <si>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</si>
  <si>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</si>
  <si>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</si>
  <si>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</si>
  <si>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</si>
  <si>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</si>
  <si>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</si>
  <si>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</si>
  <si>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</si>
  <si>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</si>
  <si>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</si>
  <si>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</si>
  <si>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</si>
  <si>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</si>
  <si>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</si>
  <si>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</si>
  <si>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</si>
  <si>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</si>
  <si>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</si>
  <si>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</si>
  <si>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</si>
  <si>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</si>
  <si>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</si>
  <si>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</si>
  <si>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</si>
  <si>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</si>
  <si>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</si>
  <si>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</si>
  <si>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</si>
  <si>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</si>
  <si>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</si>
  <si>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</si>
  <si>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</si>
  <si>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</si>
  <si>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</si>
  <si>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</si>
  <si>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</si>
  <si>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</si>
  <si>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</si>
  <si>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</si>
  <si>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</si>
  <si>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</si>
  <si>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</si>
  <si>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</si>
  <si>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</si>
  <si>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</si>
  <si>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</si>
  <si>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</si>
  <si>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</si>
  <si>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</si>
  <si>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</si>
  <si>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</si>
  <si>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</si>
  <si>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</si>
  <si>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</si>
  <si>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</si>
  <si>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</si>
  <si>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</si>
  <si>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</si>
  <si>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</si>
  <si>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</si>
  <si>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</si>
  <si>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</si>
  <si>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</si>
  <si>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</si>
  <si>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</si>
  <si>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</si>
  <si>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</si>
  <si>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</si>
  <si>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</si>
  <si>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</si>
  <si>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</si>
  <si>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</si>
  <si>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</si>
  <si>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</si>
  <si>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</si>
  <si>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</si>
  <si>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</si>
  <si>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</si>
  <si>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</si>
  <si>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</si>
  <si>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</si>
  <si>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</si>
  <si>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</si>
  <si>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</si>
  <si>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</si>
  <si>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</si>
  <si>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</si>
  <si>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</si>
  <si>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</si>
  <si>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</si>
  <si>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</si>
  <si>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</si>
  <si>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</si>
  <si>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</si>
  <si>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</si>
  <si>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</si>
  <si>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</si>
  <si>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</si>
  <si>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</si>
  <si>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</si>
  <si>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</si>
  <si>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</si>
  <si>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</si>
  <si>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</si>
  <si>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</si>
  <si>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</si>
  <si>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</si>
  <si>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</si>
  <si>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</si>
  <si>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</si>
  <si>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</si>
  <si>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</si>
  <si>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</si>
  <si>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</si>
  <si>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</si>
  <si>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</si>
  <si>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</si>
  <si>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</si>
  <si>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</si>
  <si>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</si>
  <si>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</si>
  <si>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</si>
  <si>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</si>
  <si>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</si>
  <si>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</si>
  <si>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</si>
  <si>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</si>
  <si>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</si>
  <si>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</si>
  <si>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</si>
  <si>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</si>
  <si>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</si>
  <si>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</si>
  <si>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</si>
  <si>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</si>
  <si>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</si>
  <si>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</si>
  <si>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</si>
  <si>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</si>
  <si>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</si>
  <si>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</si>
  <si>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</si>
  <si>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</si>
  <si>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</si>
  <si>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</si>
  <si>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</si>
  <si>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</si>
  <si>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</si>
  <si>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</si>
  <si>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</si>
  <si>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</si>
  <si>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</si>
  <si>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</si>
  <si>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</si>
  <si>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</si>
  <si>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</si>
  <si>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</si>
  <si>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</si>
  <si>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</si>
  <si>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</si>
  <si>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</si>
  <si>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</si>
  <si>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</si>
  <si>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</si>
  <si>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</si>
  <si>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</si>
  <si>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</si>
  <si>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</si>
  <si>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</si>
  <si>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</si>
  <si>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</si>
  <si>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</si>
  <si>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</si>
  <si>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</si>
  <si>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</si>
  <si>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</si>
  <si>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</si>
  <si>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</si>
  <si>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</si>
  <si>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</si>
  <si>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</si>
  <si>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</si>
  <si>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</si>
  <si>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</si>
  <si>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</si>
  <si>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</si>
  <si>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</si>
  <si>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</si>
  <si>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</si>
  <si>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</si>
  <si>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</si>
  <si>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</si>
  <si>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</si>
  <si>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</si>
  <si>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</si>
  <si>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</si>
  <si>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</si>
  <si>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</si>
  <si>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</si>
  <si>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</si>
  <si>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</si>
  <si>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</si>
  <si>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</si>
  <si>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</si>
  <si>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</si>
  <si>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</si>
  <si>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</si>
  <si>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</si>
  <si>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</si>
  <si>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</si>
  <si>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</si>
  <si>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</si>
  <si>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</si>
  <si>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</si>
  <si>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</si>
  <si>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</si>
  <si>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</si>
  <si>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</si>
  <si>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</si>
  <si>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</si>
  <si>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</si>
  <si>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</si>
  <si>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</si>
  <si>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</si>
  <si>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</si>
  <si>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</si>
  <si>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</si>
  <si>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</si>
  <si>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</si>
  <si>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</si>
  <si>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</si>
  <si>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</si>
  <si>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</si>
  <si>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</si>
  <si>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</si>
  <si>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</si>
  <si>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</si>
  <si>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</si>
  <si>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</si>
  <si>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</si>
  <si>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</si>
  <si>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</si>
  <si>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</si>
  <si>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</si>
  <si>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</si>
  <si>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</si>
  <si>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</si>
  <si>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</si>
  <si>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</si>
  <si>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</si>
  <si>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</si>
  <si>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</si>
  <si>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</si>
  <si>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</si>
  <si>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</si>
  <si>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</si>
  <si>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</si>
  <si>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</si>
  <si>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</si>
  <si>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</si>
  <si>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</si>
  <si>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</si>
  <si>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</si>
  <si>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</si>
  <si>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</si>
  <si>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</si>
  <si>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</si>
  <si>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</si>
  <si>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</si>
  <si>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</si>
  <si>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</si>
  <si>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</si>
  <si>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</si>
  <si>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</si>
  <si>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</si>
  <si>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</si>
  <si>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</si>
  <si>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</si>
  <si>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</si>
  <si>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</si>
  <si>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</si>
  <si>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</si>
  <si>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</si>
  <si>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</si>
  <si>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</si>
  <si>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</si>
  <si>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</si>
  <si>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</si>
  <si>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</si>
  <si>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</si>
  <si>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</si>
  <si>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</si>
  <si>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</si>
  <si>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</si>
  <si>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</si>
  <si>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</si>
  <si>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</si>
  <si>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</si>
  <si>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</si>
  <si>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</si>
  <si>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</si>
  <si>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</si>
  <si>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</si>
  <si>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</si>
  <si>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</si>
  <si>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</si>
  <si>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</si>
  <si>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</si>
  <si>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</si>
  <si>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</si>
  <si>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</si>
  <si>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</si>
  <si>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</si>
  <si>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</si>
  <si>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</si>
  <si>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</si>
  <si>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</si>
  <si>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</si>
  <si>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</si>
  <si>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</si>
  <si>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</si>
  <si>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</si>
  <si>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</si>
  <si>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</si>
  <si>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</si>
  <si>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</si>
  <si>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</si>
  <si>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</si>
  <si>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</si>
  <si>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</si>
  <si>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</si>
  <si>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</si>
  <si>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</si>
  <si>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</si>
  <si>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</si>
  <si>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</si>
  <si>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</si>
  <si>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</si>
  <si>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</si>
  <si>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</si>
  <si>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</si>
  <si>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</si>
  <si>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</si>
  <si>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</si>
  <si>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</si>
  <si>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</si>
  <si>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</si>
  <si>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</si>
  <si>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</si>
  <si>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</si>
  <si>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</si>
  <si>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</si>
  <si>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</si>
  <si>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</si>
  <si>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</si>
  <si>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</si>
  <si>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</si>
  <si>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</si>
  <si>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</si>
  <si>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</si>
  <si>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</si>
  <si>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</si>
  <si>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</si>
  <si>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</si>
  <si>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</si>
  <si>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</si>
  <si>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</si>
  <si>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</si>
  <si>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</si>
  <si>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</si>
  <si>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</si>
  <si>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</si>
  <si>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</si>
  <si>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</si>
  <si>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</si>
  <si>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</si>
  <si>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</si>
  <si>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</si>
  <si>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</si>
  <si>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</si>
  <si>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</si>
  <si>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</si>
  <si>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</si>
  <si>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</si>
  <si>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</si>
  <si>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</si>
  <si>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</si>
  <si>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</si>
  <si>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</si>
  <si>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</si>
  <si>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</si>
  <si>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</si>
  <si>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</si>
  <si>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</si>
  <si>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</si>
  <si>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</si>
  <si>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</si>
  <si>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</si>
  <si>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</si>
  <si>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</si>
  <si>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</si>
  <si>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</si>
  <si>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</si>
  <si>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</si>
  <si>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</si>
  <si>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</si>
  <si>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</si>
  <si>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</si>
  <si>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</si>
  <si>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</si>
  <si>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</si>
  <si>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</si>
  <si>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</si>
  <si>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</si>
  <si>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</si>
  <si>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</si>
  <si>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</si>
  <si>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</si>
  <si>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</si>
  <si>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</si>
  <si>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</si>
  <si>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</si>
  <si>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</si>
  <si>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</si>
  <si>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</si>
  <si>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</si>
  <si>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</si>
  <si>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</si>
  <si>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</si>
  <si>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</si>
  <si>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</si>
  <si>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</si>
  <si>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</si>
  <si>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</si>
  <si>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</si>
  <si>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</si>
  <si>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</si>
  <si>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</si>
  <si>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</si>
  <si>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</si>
  <si>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</si>
  <si>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</si>
  <si>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</si>
  <si>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</si>
  <si>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</si>
  <si>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</si>
  <si>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</si>
  <si>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</si>
  <si>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</si>
  <si>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</si>
  <si>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</si>
  <si>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</si>
  <si>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</si>
  <si>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</si>
  <si>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</si>
  <si>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</si>
  <si>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</si>
  <si>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</si>
  <si>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</si>
  <si>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</si>
  <si>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</si>
  <si>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</si>
  <si>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</si>
  <si>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</si>
  <si>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</si>
  <si>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</si>
  <si>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</si>
  <si>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</si>
  <si>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</si>
  <si>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</si>
  <si>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</si>
  <si>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</si>
  <si>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</si>
  <si>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</si>
  <si>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</si>
  <si>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</si>
  <si>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</si>
  <si>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</si>
  <si>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</si>
  <si>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</si>
  <si>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</si>
  <si>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</si>
  <si>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</si>
  <si>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</si>
  <si>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</si>
  <si>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</si>
  <si>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</si>
  <si>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</si>
  <si>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</si>
  <si>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</si>
  <si>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</si>
  <si>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</si>
  <si>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</si>
  <si>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</si>
  <si>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</si>
  <si>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</si>
  <si>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</si>
  <si>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</si>
  <si>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</si>
  <si>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</si>
  <si>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</si>
  <si>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</si>
  <si>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</si>
  <si>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</si>
  <si>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</si>
  <si>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</si>
  <si>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</si>
  <si>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</si>
  <si>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</si>
  <si>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</si>
  <si>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</si>
  <si>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</si>
  <si>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</si>
  <si>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</si>
  <si>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</si>
  <si>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</si>
  <si>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</si>
  <si>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</si>
  <si>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</si>
  <si>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</si>
  <si>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</si>
  <si>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</si>
  <si>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</si>
  <si>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</si>
  <si>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</si>
  <si>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</si>
  <si>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</si>
  <si>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</si>
  <si>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</si>
  <si>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</si>
  <si>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</si>
  <si>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</si>
  <si>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</si>
  <si>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</si>
  <si>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</si>
  <si>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</si>
  <si>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</si>
  <si>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</si>
  <si>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</si>
  <si>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</si>
  <si>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</si>
  <si>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</si>
  <si>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</si>
  <si>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</si>
  <si>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</si>
  <si>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</si>
  <si>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</si>
  <si>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</si>
  <si>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</si>
  <si>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</si>
  <si>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</si>
  <si>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</si>
  <si>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</si>
  <si>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</si>
  <si>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</si>
  <si>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</si>
  <si>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</si>
  <si>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</si>
  <si>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</si>
  <si>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</si>
  <si>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</si>
  <si>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</si>
  <si>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</si>
  <si>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</si>
  <si>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</si>
  <si>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</si>
  <si>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</si>
  <si>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</si>
  <si>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</si>
  <si>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</si>
  <si>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</si>
  <si>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</si>
  <si>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</si>
  <si>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</si>
  <si>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</si>
  <si>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</si>
  <si>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</si>
  <si>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</si>
  <si>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</si>
  <si>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</si>
  <si>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</si>
  <si>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</si>
  <si>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</si>
  <si>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</si>
  <si>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</si>
  <si>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</si>
  <si>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</si>
  <si>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</si>
  <si>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</si>
  <si>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</si>
  <si>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</si>
  <si>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</si>
  <si>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</si>
  <si>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</si>
  <si>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</si>
  <si>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</si>
  <si>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</si>
  <si>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</si>
  <si>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</si>
  <si>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</si>
  <si>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</si>
  <si>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</si>
  <si>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</si>
  <si>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</si>
  <si>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</si>
  <si>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</si>
  <si>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</si>
  <si>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</si>
  <si>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</si>
  <si>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</si>
  <si>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</si>
  <si>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</si>
  <si>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</si>
  <si>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</si>
  <si>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</si>
  <si>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</si>
  <si>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</si>
  <si>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</si>
  <si>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</si>
  <si>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</si>
  <si>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</si>
  <si>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</si>
  <si>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</si>
  <si>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</si>
  <si>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</si>
  <si>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</si>
  <si>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</si>
  <si>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</si>
  <si>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</si>
  <si>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</si>
  <si>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</si>
  <si>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</si>
  <si>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</si>
  <si>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</si>
  <si>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</si>
  <si>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</si>
  <si>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</si>
  <si>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</si>
  <si>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</si>
  <si>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</si>
  <si>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</si>
  <si>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</si>
  <si>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</si>
  <si>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</si>
  <si>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</si>
  <si>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</si>
  <si>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</si>
  <si>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</si>
  <si>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</si>
  <si>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</si>
  <si>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</si>
  <si>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</si>
  <si>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</si>
  <si>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</si>
  <si>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</si>
  <si>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</si>
  <si>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</si>
  <si>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</si>
  <si>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</si>
  <si>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</si>
  <si>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</si>
  <si>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</si>
  <si>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</si>
  <si>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</si>
  <si>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</si>
  <si>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</si>
  <si>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</si>
  <si>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</si>
  <si>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</si>
  <si>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</si>
  <si>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</si>
  <si>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</si>
  <si>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</si>
  <si>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</si>
  <si>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</si>
  <si>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</si>
  <si>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</si>
  <si>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</si>
  <si>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</si>
  <si>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</si>
  <si>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</si>
  <si>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</si>
  <si>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</si>
  <si>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</si>
  <si>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</si>
  <si>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</si>
  <si>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</si>
  <si>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</si>
  <si>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</si>
  <si>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</si>
  <si>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</si>
  <si>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</si>
  <si>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</si>
  <si>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</si>
  <si>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</si>
  <si>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</si>
  <si>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</si>
  <si>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</si>
  <si>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</si>
  <si>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</si>
  <si>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</si>
  <si>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</si>
  <si>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</si>
  <si>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</si>
  <si>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</si>
  <si>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</si>
  <si>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</si>
  <si>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</si>
  <si>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</si>
  <si>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</si>
  <si>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</si>
  <si>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</si>
  <si>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</si>
  <si>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</si>
  <si>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</si>
  <si>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</si>
  <si>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</si>
  <si>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</si>
  <si>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</si>
  <si>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</si>
  <si>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</si>
  <si>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</si>
  <si>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</si>
  <si>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</si>
  <si>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</si>
  <si>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</si>
  <si>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</si>
  <si>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</si>
  <si>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</si>
  <si>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</si>
  <si>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</si>
  <si>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</si>
  <si>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</si>
  <si>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</si>
  <si>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</si>
  <si>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</si>
  <si>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</si>
  <si>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</si>
  <si>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</si>
  <si>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</si>
  <si>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</si>
  <si>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</si>
  <si>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</si>
  <si>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</si>
  <si>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</si>
  <si>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</si>
  <si>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</si>
  <si>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</si>
  <si>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</si>
  <si>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</si>
  <si>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</si>
  <si>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</si>
  <si>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</si>
  <si>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</si>
  <si>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</si>
  <si>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</si>
  <si>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</si>
  <si>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</si>
  <si>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</si>
  <si>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</si>
  <si>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</si>
  <si>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</si>
  <si>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</si>
  <si>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</si>
  <si>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</si>
  <si>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</si>
  <si>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</si>
  <si>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</si>
  <si>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</si>
  <si>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</si>
  <si>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</si>
  <si>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</si>
  <si>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</si>
  <si>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</si>
  <si>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</si>
  <si>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</si>
  <si>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</si>
  <si>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</si>
  <si>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</si>
  <si>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</si>
  <si>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</si>
  <si>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</si>
  <si>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</si>
  <si>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</si>
  <si>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</si>
  <si>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</si>
  <si>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</si>
  <si>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</si>
  <si>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</si>
  <si>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</si>
  <si>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</si>
  <si>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</si>
  <si>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</si>
  <si>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</si>
  <si>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</si>
  <si>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</si>
  <si>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</si>
  <si>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</si>
  <si>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</si>
  <si>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</si>
  <si>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</si>
  <si>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</si>
  <si>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</si>
  <si>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</si>
  <si>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</si>
  <si>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</si>
  <si>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</si>
  <si>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</si>
  <si>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</si>
  <si>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</si>
  <si>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</si>
  <si>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</si>
  <si>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</si>
  <si>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</si>
  <si>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</si>
  <si>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</si>
  <si>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</si>
  <si>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</si>
  <si>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</si>
  <si>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</si>
  <si>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</si>
  <si>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</si>
  <si>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</si>
  <si>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</si>
  <si>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</si>
  <si>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</si>
  <si>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</si>
  <si>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</si>
  <si>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</si>
  <si>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</si>
  <si>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</si>
  <si>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</si>
  <si>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</si>
  <si>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</si>
  <si>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</si>
  <si>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</si>
  <si>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</si>
  <si>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</si>
  <si>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</si>
  <si>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</si>
  <si>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</si>
  <si>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</si>
  <si>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</si>
  <si>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</si>
  <si>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</si>
  <si>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</si>
  <si>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</si>
  <si>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</si>
  <si>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</si>
  <si>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</si>
  <si>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</si>
  <si>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</si>
  <si>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</si>
  <si>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</si>
  <si>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</si>
  <si>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</si>
  <si>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</si>
  <si>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</si>
  <si>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</si>
  <si>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</si>
  <si>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</si>
  <si>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</si>
  <si>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</si>
  <si>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</si>
  <si>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</si>
  <si>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</si>
  <si>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</si>
  <si>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</si>
  <si>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</si>
  <si>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</si>
  <si>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</si>
  <si>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</si>
  <si>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</si>
  <si>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</si>
  <si>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</si>
  <si>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</si>
  <si>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</si>
  <si>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</si>
  <si>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</si>
  <si>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</si>
  <si>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</si>
  <si>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</si>
  <si>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</si>
  <si>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</si>
  <si>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</si>
  <si>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</si>
  <si>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</si>
  <si>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</si>
  <si>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</si>
  <si>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</si>
  <si>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</si>
  <si>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</si>
  <si>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</si>
  <si>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</si>
  <si>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</si>
  <si>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</si>
  <si>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</si>
  <si>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</si>
  <si>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</si>
  <si>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</si>
  <si>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</si>
  <si>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</si>
  <si>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</si>
  <si>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</si>
  <si>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</si>
  <si>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</si>
  <si>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</si>
  <si>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</si>
  <si>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</si>
  <si>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</si>
  <si>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</si>
  <si>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</si>
  <si>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</si>
  <si>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</si>
  <si>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</si>
  <si>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</si>
  <si>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</si>
  <si>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</si>
  <si>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</si>
  <si>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</si>
  <si>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</si>
  <si>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</si>
  <si>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</si>
  <si>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</si>
  <si>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</si>
  <si>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</si>
  <si>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</si>
  <si>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</si>
  <si>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</si>
  <si>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</si>
  <si>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</si>
  <si>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</si>
  <si>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</si>
  <si>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</si>
  <si>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</si>
  <si>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</si>
  <si>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</si>
  <si>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</si>
  <si>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</si>
  <si>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</si>
  <si>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</si>
  <si>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</si>
  <si>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</si>
  <si>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</si>
  <si>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</si>
  <si>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</si>
  <si>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</si>
  <si>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</si>
  <si>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</si>
  <si>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</si>
  <si>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</si>
  <si>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</si>
  <si>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</si>
  <si>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</si>
  <si>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</si>
  <si>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</si>
  <si>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</si>
  <si>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</si>
  <si>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</si>
  <si>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</si>
  <si>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</si>
  <si>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</si>
  <si>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</si>
  <si>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</si>
  <si>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</si>
  <si>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</si>
  <si>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</si>
  <si>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</si>
  <si>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</si>
  <si>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</si>
  <si>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</si>
  <si>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</si>
  <si>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</si>
  <si>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</si>
  <si>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</si>
  <si>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</si>
  <si>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</si>
  <si>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</si>
  <si>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</si>
  <si>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</si>
  <si>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</si>
  <si>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</si>
  <si>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</si>
  <si>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</si>
  <si>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</si>
  <si>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</si>
  <si>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</si>
  <si>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</si>
  <si>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</si>
  <si>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</si>
  <si>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</si>
  <si>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</si>
  <si>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</si>
  <si>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</si>
  <si>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</si>
  <si>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</si>
  <si>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</si>
  <si>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</si>
  <si>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</si>
  <si>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</si>
  <si>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</si>
  <si>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</si>
  <si>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</si>
  <si>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</si>
  <si>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</si>
  <si>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</si>
  <si>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</si>
  <si>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</si>
  <si>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</si>
  <si>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</si>
  <si>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</si>
  <si>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</si>
  <si>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</si>
  <si>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</si>
  <si>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</si>
  <si>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</si>
  <si>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</si>
  <si>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</si>
  <si>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</si>
  <si>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</si>
  <si>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</si>
  <si>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</si>
  <si>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</si>
  <si>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</si>
  <si>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</si>
  <si>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</si>
  <si>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</si>
  <si>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</si>
  <si>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</si>
  <si>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</si>
  <si>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</si>
  <si>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</si>
  <si>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</si>
  <si>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</si>
  <si>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</si>
  <si>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</si>
  <si>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</si>
  <si>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</si>
  <si>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</si>
  <si>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</si>
  <si>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</si>
  <si>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</si>
  <si>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</si>
  <si>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</si>
  <si>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</si>
  <si>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</si>
  <si>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</si>
  <si>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</si>
  <si>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</si>
  <si>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</si>
  <si>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</si>
  <si>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</si>
  <si>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</si>
  <si>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</si>
  <si>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</si>
  <si>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</si>
  <si>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</si>
  <si>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</si>
  <si>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</si>
  <si>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</si>
  <si>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</si>
  <si>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</si>
  <si>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</si>
  <si>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</si>
  <si>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</si>
  <si>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</si>
  <si>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</si>
  <si>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</si>
  <si>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</si>
  <si>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</si>
  <si>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</si>
  <si>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</si>
  <si>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</si>
  <si>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</si>
  <si>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</si>
  <si>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</si>
  <si>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</si>
  <si>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</si>
  <si>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</si>
  <si>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</si>
  <si>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</si>
  <si>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</si>
  <si>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</si>
  <si>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</si>
  <si>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</si>
  <si>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</si>
  <si>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</si>
  <si>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</si>
  <si>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</si>
  <si>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</si>
  <si>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</si>
  <si>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</si>
  <si>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</si>
  <si>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</si>
  <si>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</si>
  <si>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</si>
  <si>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</si>
  <si>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</si>
  <si>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</si>
  <si>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</si>
  <si>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</si>
  <si>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</si>
  <si>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</si>
  <si>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</si>
  <si>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</si>
  <si>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</si>
  <si>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</si>
  <si>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</si>
  <si>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</si>
  <si>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</si>
  <si>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</si>
  <si>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</si>
  <si>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</si>
  <si>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</si>
  <si>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</si>
  <si>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</si>
  <si>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</si>
  <si>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</si>
  <si>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</si>
  <si>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</si>
  <si>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</si>
  <si>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</si>
  <si>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</si>
  <si>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</si>
  <si>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</si>
  <si>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</si>
  <si>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</si>
  <si>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</si>
  <si>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</si>
  <si>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</si>
  <si>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</si>
  <si>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</si>
  <si>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</si>
  <si>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</si>
  <si>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</si>
  <si>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</si>
  <si>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</si>
  <si>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</si>
  <si>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</si>
  <si>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</si>
  <si>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</si>
  <si>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</si>
  <si>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</si>
  <si>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</si>
  <si>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</si>
  <si>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</si>
  <si>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</si>
  <si>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</si>
  <si>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</si>
  <si>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</si>
  <si>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</si>
  <si>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</si>
  <si>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</si>
  <si>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</si>
  <si>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</si>
  <si>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</si>
  <si>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</si>
  <si>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</si>
  <si>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</si>
  <si>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</si>
  <si>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</si>
  <si>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</si>
  <si>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</si>
  <si>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</si>
  <si>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</si>
  <si>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</si>
  <si>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</si>
  <si>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</si>
  <si>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</si>
  <si>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</si>
  <si>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</si>
  <si>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</si>
  <si>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</si>
  <si>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</si>
  <si>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</si>
  <si>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</si>
  <si>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</si>
  <si>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</si>
  <si>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</si>
  <si>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</si>
  <si>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</si>
  <si>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</si>
  <si>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</si>
  <si>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</si>
  <si>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</si>
  <si>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</si>
  <si>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</si>
  <si>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</si>
  <si>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</si>
  <si>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</si>
  <si>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</si>
  <si>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</si>
  <si>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</si>
  <si>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</si>
  <si>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</si>
  <si>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</si>
  <si>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</si>
  <si>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</si>
  <si>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</si>
  <si>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</si>
  <si>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</si>
  <si>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</si>
  <si>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</si>
  <si>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</si>
  <si>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</si>
  <si>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</si>
  <si>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</si>
  <si>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</si>
  <si>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</si>
  <si>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</si>
  <si>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</si>
  <si>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</si>
  <si>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</si>
  <si>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</si>
  <si>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</si>
  <si>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</si>
  <si>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</si>
  <si>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</si>
  <si>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</si>
  <si>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</si>
  <si>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</si>
  <si>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</si>
  <si>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</si>
  <si>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</si>
  <si>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</si>
  <si>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</si>
  <si>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</si>
  <si>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</si>
  <si>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</si>
  <si>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</si>
  <si>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</si>
  <si>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</si>
  <si>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</si>
  <si>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</si>
  <si>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</si>
  <si>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</si>
  <si>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</si>
  <si>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</si>
  <si>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</si>
  <si>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</si>
  <si>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</si>
  <si>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</si>
  <si>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</si>
  <si>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</si>
  <si>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</si>
  <si>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</si>
  <si>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</si>
  <si>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</si>
  <si>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</si>
  <si>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</si>
  <si>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</si>
  <si>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</si>
  <si>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</si>
  <si>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</si>
  <si>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</si>
  <si>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</si>
  <si>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</si>
  <si>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</si>
  <si>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</si>
  <si>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</si>
  <si>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</si>
  <si>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</si>
  <si>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</si>
  <si>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</si>
  <si>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</si>
  <si>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</si>
  <si>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</si>
  <si>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</si>
  <si>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</si>
  <si>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</si>
  <si>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</si>
  <si>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</si>
  <si>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</si>
  <si>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</si>
  <si>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</si>
  <si>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</si>
  <si>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</si>
  <si>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</si>
  <si>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</si>
  <si>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</si>
  <si>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</si>
  <si>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</si>
  <si>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</si>
  <si>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</si>
  <si>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</si>
  <si>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</si>
  <si>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</si>
  <si>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</si>
  <si>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</si>
  <si>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</si>
  <si>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</si>
  <si>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</si>
  <si>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</si>
  <si>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</si>
  <si>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</si>
  <si>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</si>
  <si>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</si>
  <si>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</si>
  <si>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</si>
  <si>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</si>
  <si>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</si>
  <si>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</si>
  <si>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</si>
  <si>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</si>
  <si>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</si>
  <si>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</si>
  <si>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</si>
  <si>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</si>
  <si>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</si>
  <si>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</si>
  <si>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</si>
  <si>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</si>
  <si>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</si>
  <si>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</si>
  <si>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</si>
  <si>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</si>
  <si>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</si>
  <si>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</si>
  <si>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</si>
  <si>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</si>
  <si>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</si>
  <si>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</si>
  <si>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</si>
  <si>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</si>
  <si>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</si>
  <si>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</si>
  <si>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</si>
  <si>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</si>
  <si>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</si>
  <si>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</si>
  <si>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</si>
  <si>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</si>
  <si>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</si>
  <si>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</si>
  <si>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</si>
  <si>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</si>
  <si>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</si>
  <si>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</si>
  <si>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</si>
  <si>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</si>
  <si>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</si>
  <si>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</si>
  <si>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</si>
  <si>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</si>
  <si>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</si>
  <si>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</si>
  <si>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</si>
  <si>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</si>
  <si>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</si>
  <si>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</si>
  <si>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</si>
  <si>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</si>
  <si>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</si>
  <si>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</si>
  <si>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</si>
  <si>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</si>
  <si>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</si>
  <si>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</si>
  <si>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</si>
  <si>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</si>
  <si>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</si>
  <si>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</si>
  <si>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</si>
  <si>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</si>
  <si>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</si>
  <si>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</si>
  <si>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</si>
  <si>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</si>
  <si>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</si>
  <si>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</si>
  <si>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</si>
  <si>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</si>
  <si>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</si>
  <si>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</si>
  <si>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</si>
  <si>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</si>
  <si>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</si>
  <si>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</si>
  <si>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</si>
  <si>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</si>
  <si>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</si>
  <si>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</si>
  <si>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</si>
  <si>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</si>
  <si>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</si>
  <si>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</si>
  <si>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</si>
  <si>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</si>
  <si>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</si>
  <si>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</si>
  <si>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</si>
  <si>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</si>
  <si>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</si>
  <si>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</si>
  <si>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</si>
  <si>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</si>
  <si>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</si>
  <si>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</si>
  <si>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</si>
  <si>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</si>
  <si>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</si>
  <si>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</si>
  <si>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</si>
  <si>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</si>
  <si>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</si>
  <si>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</si>
  <si>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</si>
  <si>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</si>
  <si>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</si>
  <si>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</si>
  <si>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</si>
  <si>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</si>
  <si>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</si>
  <si>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</si>
  <si>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</si>
  <si>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</si>
  <si>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</si>
  <si>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</si>
  <si>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</si>
  <si>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</si>
  <si>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</si>
  <si>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</si>
  <si>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</si>
  <si>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</si>
  <si>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</si>
  <si>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</si>
  <si>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</si>
  <si>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</si>
  <si>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</si>
  <si>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</si>
  <si>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</si>
  <si>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</si>
  <si>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</si>
  <si>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</si>
  <si>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</si>
  <si>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</si>
  <si>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</si>
  <si>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</si>
  <si>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</si>
  <si>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</si>
  <si>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</si>
  <si>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</si>
  <si>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</si>
  <si>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</si>
  <si>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</si>
  <si>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</si>
  <si>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</si>
  <si>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</si>
  <si>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</si>
  <si>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</si>
  <si>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</si>
  <si>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</si>
  <si>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</si>
  <si>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</si>
  <si>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</si>
  <si>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</si>
  <si>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</si>
  <si>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</si>
  <si>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</si>
  <si>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</si>
  <si>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</si>
  <si>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</si>
  <si>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</si>
  <si>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</si>
  <si>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</si>
  <si>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</si>
  <si>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</si>
  <si>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</si>
  <si>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</si>
  <si>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</si>
  <si>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</si>
  <si>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</si>
  <si>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</si>
  <si>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</si>
  <si>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</si>
  <si>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</si>
  <si>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</si>
  <si>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</si>
  <si>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</si>
  <si>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</si>
  <si>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</si>
  <si>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</si>
  <si>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</si>
  <si>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</si>
  <si>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</si>
  <si>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</si>
  <si>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</si>
  <si>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</si>
  <si>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</si>
  <si>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</si>
  <si>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</si>
  <si>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</si>
  <si>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</si>
  <si>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</si>
  <si>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</si>
  <si>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</si>
  <si>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</si>
  <si>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</si>
  <si>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</si>
  <si>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</si>
  <si>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</si>
  <si>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</si>
  <si>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</si>
  <si>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</si>
  <si>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</si>
  <si>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</si>
  <si>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</si>
  <si>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</si>
  <si>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</si>
  <si>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</si>
  <si>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</si>
  <si>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</si>
  <si>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</si>
  <si>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</si>
  <si>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</si>
  <si>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</si>
  <si>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</si>
  <si>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</si>
  <si>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</si>
  <si>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</si>
  <si>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</si>
  <si>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</si>
  <si>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</si>
  <si>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</si>
  <si>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</si>
  <si>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</si>
  <si>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</si>
  <si>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</si>
  <si>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</si>
  <si>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</si>
  <si>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</si>
  <si>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</si>
  <si>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</si>
  <si>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</si>
  <si>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</si>
  <si>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</si>
  <si>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</si>
  <si>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</si>
  <si>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</si>
  <si>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</si>
  <si>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</si>
  <si>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</si>
  <si>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</si>
  <si>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</si>
  <si>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</si>
  <si>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</si>
  <si>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</si>
  <si>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</si>
  <si>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</si>
  <si>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</si>
  <si>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</si>
  <si>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</si>
  <si>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</si>
  <si>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</si>
  <si>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</si>
  <si>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</si>
  <si>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</si>
  <si>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</si>
  <si>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</si>
  <si>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</si>
  <si>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</si>
  <si>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</si>
  <si>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</si>
  <si>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</si>
  <si>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</si>
  <si>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</si>
  <si>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</si>
  <si>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</si>
  <si>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</si>
  <si>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</si>
  <si>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</si>
  <si>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</si>
  <si>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</si>
  <si>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</si>
  <si>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</si>
  <si>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</si>
  <si>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</si>
  <si>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</si>
  <si>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</si>
  <si>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</si>
  <si>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</si>
  <si>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</si>
  <si>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</si>
  <si>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</si>
  <si>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</si>
  <si>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</si>
  <si>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</si>
  <si>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</si>
  <si>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</si>
  <si>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</si>
  <si>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</si>
  <si>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</si>
  <si>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</si>
  <si>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</si>
  <si>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</si>
  <si>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</si>
  <si>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</si>
  <si>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</si>
  <si>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</si>
  <si>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</si>
  <si>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</si>
  <si>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</si>
  <si>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</si>
  <si>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</si>
  <si>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</si>
  <si>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</si>
  <si>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</si>
  <si>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</si>
  <si>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</si>
  <si>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</si>
  <si>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</si>
  <si>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</si>
  <si>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</si>
  <si>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</si>
  <si>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</si>
  <si>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</si>
  <si>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</si>
  <si>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</si>
  <si>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</si>
  <si>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</si>
  <si>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</si>
  <si>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</si>
  <si>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</si>
  <si>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</si>
  <si>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</si>
  <si>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</si>
  <si>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</si>
  <si>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</si>
  <si>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</si>
  <si>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</si>
  <si>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</si>
  <si>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</si>
  <si>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</si>
  <si>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</si>
  <si>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</si>
  <si>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</si>
  <si>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</si>
  <si>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</si>
  <si>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</si>
  <si>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</si>
  <si>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</si>
  <si>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</si>
  <si>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</si>
  <si>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</si>
  <si>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</si>
  <si>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</si>
  <si>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</si>
  <si>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</si>
  <si>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</si>
  <si>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</si>
  <si>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</si>
  <si>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</si>
  <si>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</si>
  <si>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</si>
  <si>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</si>
  <si>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</si>
  <si>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</si>
  <si>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</si>
  <si>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</si>
  <si>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</si>
  <si>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</si>
  <si>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</si>
  <si>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</si>
  <si>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</si>
  <si>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</si>
  <si>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</si>
  <si>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</si>
  <si>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</si>
  <si>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</si>
  <si>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</si>
  <si>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</si>
  <si>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</si>
  <si>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</si>
  <si>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</si>
  <si>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</si>
  <si>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</si>
  <si>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</si>
  <si>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</si>
  <si>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</si>
  <si>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</si>
  <si>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</si>
  <si>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</si>
  <si>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</si>
  <si>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</si>
  <si>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</si>
  <si>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</si>
  <si>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</si>
  <si>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</si>
  <si>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</si>
  <si>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</si>
  <si>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</si>
  <si>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</si>
  <si>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</si>
  <si>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</si>
  <si>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</si>
  <si>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</si>
  <si>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</si>
  <si>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</si>
  <si>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</si>
  <si>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</si>
  <si>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</si>
  <si>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</si>
  <si>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</si>
  <si>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</si>
  <si>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</si>
  <si>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</si>
  <si>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</si>
  <si>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</si>
  <si>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</si>
  <si>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</si>
  <si>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</si>
  <si>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</si>
  <si>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</si>
  <si>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</si>
  <si>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</si>
  <si>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</si>
  <si>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</si>
  <si>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</si>
  <si>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</si>
  <si>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</si>
  <si>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</si>
  <si>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</si>
  <si>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</si>
  <si>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</si>
  <si>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</si>
  <si>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</si>
  <si>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</si>
  <si>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</si>
  <si>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</si>
  <si>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</si>
  <si>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</si>
  <si>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</si>
  <si>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</si>
  <si>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</si>
  <si>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</si>
  <si>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</si>
  <si>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</si>
  <si>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</si>
  <si>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</si>
  <si>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</si>
  <si>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</si>
  <si>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</si>
  <si>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</si>
  <si>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</si>
  <si>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</si>
  <si>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</si>
  <si>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</si>
  <si>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</si>
  <si>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</si>
  <si>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</si>
  <si>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</si>
  <si>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</si>
  <si>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</si>
  <si>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</si>
  <si>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</si>
  <si>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</si>
  <si>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</si>
  <si>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</si>
  <si>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</si>
  <si>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</si>
  <si>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</si>
  <si>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</si>
  <si>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</si>
  <si>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</si>
  <si>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</si>
  <si>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</si>
  <si>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</si>
  <si>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</si>
  <si>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</si>
  <si>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</si>
  <si>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</si>
  <si>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</si>
  <si>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</si>
  <si>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</si>
  <si>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</si>
  <si>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</si>
  <si>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</si>
  <si>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</si>
  <si>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</si>
  <si>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</si>
  <si>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</si>
  <si>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</si>
  <si>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</si>
  <si>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</si>
  <si>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</si>
  <si>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</si>
  <si>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</si>
  <si>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</si>
  <si>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</si>
  <si>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</si>
  <si>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</si>
  <si>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</si>
  <si>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</si>
  <si>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</si>
  <si>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</si>
  <si>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</si>
  <si>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</si>
  <si>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</si>
  <si>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</si>
  <si>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</si>
  <si>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</si>
  <si>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</si>
  <si>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</si>
  <si>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</si>
  <si>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</si>
  <si>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</si>
  <si>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</si>
  <si>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</si>
  <si>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</si>
  <si>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</si>
  <si>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</si>
  <si>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</si>
  <si>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</si>
  <si>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</si>
  <si>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</si>
  <si>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</si>
  <si>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</si>
  <si>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</si>
  <si>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</si>
  <si>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</si>
  <si>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</si>
  <si>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</si>
  <si>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</si>
  <si>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</si>
  <si>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</si>
  <si>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</si>
  <si>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</si>
  <si>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</si>
  <si>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</si>
  <si>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</si>
  <si>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</si>
  <si>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</si>
  <si>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</si>
  <si>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</si>
  <si>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</si>
  <si>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</si>
  <si>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</si>
  <si>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</si>
  <si>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</si>
  <si>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</si>
  <si>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</si>
  <si>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</si>
  <si>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</si>
  <si>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</si>
  <si>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</si>
  <si>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</si>
  <si>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</si>
  <si>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</si>
  <si>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</si>
  <si>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</si>
  <si>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</si>
  <si>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</si>
  <si>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</si>
  <si>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</si>
  <si>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</si>
  <si>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</si>
  <si>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</si>
  <si>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</si>
  <si>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</si>
  <si>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</si>
  <si>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</si>
  <si>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</si>
  <si>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</si>
  <si>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</si>
  <si>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</si>
  <si>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</si>
  <si>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</si>
  <si>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</si>
  <si>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</si>
  <si>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</si>
  <si>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</si>
  <si>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</si>
  <si>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</si>
  <si>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</si>
  <si>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</si>
  <si>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</si>
  <si>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</si>
  <si>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</si>
  <si>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</si>
  <si>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</si>
  <si>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</si>
  <si>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</si>
  <si>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</si>
  <si>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</si>
  <si>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</si>
  <si>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</si>
  <si>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</si>
  <si>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</si>
  <si>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</si>
  <si>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</si>
  <si>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</si>
  <si>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</si>
  <si>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</si>
  <si>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</si>
  <si>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</si>
  <si>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</si>
  <si>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</si>
  <si>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</si>
  <si>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</si>
  <si>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</si>
  <si>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</si>
  <si>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</si>
  <si>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</si>
  <si>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</si>
  <si>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</si>
  <si>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</si>
  <si>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</si>
  <si>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</si>
  <si>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</si>
  <si>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</si>
  <si>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</si>
  <si>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</si>
  <si>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</si>
  <si>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</si>
  <si>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</si>
  <si>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</si>
  <si>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</si>
  <si>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</si>
  <si>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</si>
  <si>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</si>
  <si>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</si>
  <si>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</si>
  <si>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</si>
  <si>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</si>
  <si>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</si>
  <si>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</si>
  <si>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</si>
  <si>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</si>
  <si>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</si>
  <si>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</si>
  <si>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</si>
  <si>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</si>
  <si>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</si>
  <si>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</si>
  <si>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</si>
  <si>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</si>
  <si>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</si>
  <si>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</si>
  <si>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</si>
  <si>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</si>
  <si>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</si>
  <si>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</si>
  <si>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</si>
  <si>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</si>
  <si>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</si>
  <si>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</si>
  <si>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</si>
  <si>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</si>
  <si>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</si>
  <si>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</si>
  <si>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</si>
  <si>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</si>
  <si>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</si>
  <si>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</si>
  <si>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</si>
  <si>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</si>
  <si>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</si>
  <si>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</si>
  <si>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</si>
  <si>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</si>
  <si>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</si>
  <si>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</si>
  <si>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</si>
  <si>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</si>
  <si>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</si>
  <si>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</si>
  <si>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</si>
  <si>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</si>
  <si>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</si>
  <si>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</si>
  <si>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</si>
  <si>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</si>
  <si>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</si>
  <si>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</si>
  <si>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</si>
  <si>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</si>
  <si>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</si>
  <si>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</si>
  <si>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</si>
  <si>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</si>
  <si>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</si>
  <si>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</si>
  <si>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</si>
  <si>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</si>
  <si>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</si>
  <si>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</si>
  <si>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</si>
  <si>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</si>
  <si>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</si>
  <si>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</si>
  <si>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</si>
  <si>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</si>
  <si>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</si>
  <si>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</si>
  <si>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</si>
  <si>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</si>
  <si>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</si>
  <si>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</si>
  <si>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</si>
  <si>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</si>
  <si>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</si>
  <si>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</si>
  <si>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</si>
  <si>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</si>
  <si>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</si>
  <si>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</si>
  <si>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</si>
  <si>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</si>
  <si>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</si>
  <si>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</si>
  <si>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</si>
  <si>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</si>
  <si>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</si>
  <si>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</si>
  <si>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</si>
  <si>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</si>
  <si>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</si>
  <si>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</si>
  <si>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</si>
  <si>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</si>
  <si>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</si>
  <si>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</si>
  <si>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</si>
  <si>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</si>
  <si>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</si>
  <si>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</si>
  <si>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</si>
  <si>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</si>
  <si>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</si>
  <si>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</si>
  <si>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</si>
  <si>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</si>
  <si>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</si>
  <si>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</si>
  <si>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</si>
  <si>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</si>
  <si>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</si>
  <si>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</si>
  <si>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</si>
  <si>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</si>
  <si>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</si>
  <si>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</si>
  <si>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</si>
  <si>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</si>
  <si>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</si>
  <si>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</si>
  <si>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</si>
  <si>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</si>
  <si>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</si>
  <si>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</si>
  <si>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</si>
  <si>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</si>
  <si>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</si>
  <si>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</si>
  <si>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</si>
  <si>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</si>
  <si>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</si>
  <si>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</si>
  <si>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</si>
  <si>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</si>
  <si>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</si>
  <si>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</si>
  <si>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</si>
  <si>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</si>
  <si>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</si>
  <si>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</si>
  <si>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</si>
  <si>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</si>
  <si>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</si>
  <si>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</si>
  <si>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</si>
  <si>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</si>
  <si>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</si>
  <si>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</si>
  <si>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</si>
  <si>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</si>
  <si>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</si>
  <si>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</si>
  <si>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</si>
  <si>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</si>
  <si>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</si>
  <si>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</si>
  <si>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</si>
  <si>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</si>
  <si>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</si>
  <si>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</si>
  <si>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</si>
  <si>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</si>
  <si>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</si>
  <si>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</si>
  <si>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</si>
  <si>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</si>
  <si>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</si>
  <si>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</si>
  <si>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</si>
  <si>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</si>
  <si>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</si>
  <si>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</si>
  <si>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</si>
  <si>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</si>
  <si>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</si>
  <si>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</si>
  <si>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</si>
  <si>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</si>
  <si>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</si>
  <si>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</si>
  <si>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</si>
  <si>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</si>
  <si>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</si>
  <si>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</si>
  <si>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</si>
  <si>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</si>
  <si>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</si>
  <si>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</si>
  <si>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</si>
  <si>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</si>
  <si>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</si>
  <si>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</si>
  <si>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</si>
  <si>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</si>
  <si>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</si>
  <si>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</si>
  <si>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</si>
  <si>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</si>
  <si>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</si>
  <si>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</si>
  <si>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</si>
  <si>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</si>
  <si>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</si>
  <si>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</si>
  <si>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</si>
  <si>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</si>
  <si>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</si>
  <si>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</si>
  <si>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</si>
  <si>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</si>
  <si>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</si>
  <si>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</si>
  <si>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</si>
  <si>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</si>
  <si>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</si>
  <si>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</si>
  <si>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</si>
  <si>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</si>
  <si>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</si>
  <si>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</si>
  <si>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</si>
  <si>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</si>
  <si>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</si>
  <si>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</si>
  <si>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</si>
  <si>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</si>
  <si>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</si>
  <si>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</si>
  <si>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</si>
  <si>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</si>
  <si>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</si>
  <si>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</si>
  <si>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</si>
  <si>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</si>
  <si>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</si>
  <si>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</si>
  <si>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</si>
  <si>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</si>
  <si>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</si>
  <si>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</si>
  <si>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</si>
  <si>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</si>
  <si>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</si>
  <si>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</si>
  <si>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</si>
  <si>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</si>
  <si>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</si>
  <si>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</si>
  <si>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</si>
  <si>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</si>
  <si>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</si>
  <si>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</si>
  <si>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</si>
  <si>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</si>
  <si>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</si>
  <si>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</si>
  <si>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</si>
  <si>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</si>
  <si>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</si>
  <si>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</si>
  <si>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</si>
  <si>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</si>
  <si>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</si>
  <si>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</si>
  <si>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</si>
  <si>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</si>
  <si>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</si>
  <si>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</si>
  <si>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</si>
  <si>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</si>
  <si>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</si>
  <si>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</si>
  <si>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</si>
  <si>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</si>
  <si>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</si>
  <si>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</si>
  <si>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</si>
  <si>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</si>
  <si>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</si>
  <si>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</si>
  <si>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</si>
  <si>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</si>
  <si>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</si>
  <si>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</si>
  <si>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</si>
  <si>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</si>
  <si>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</si>
  <si>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</si>
  <si>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</si>
  <si>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</si>
  <si>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</si>
  <si>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</si>
  <si>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</si>
  <si>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</si>
  <si>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</si>
  <si>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</si>
  <si>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</si>
  <si>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</si>
  <si>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</si>
  <si>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</si>
  <si>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</si>
  <si>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</si>
  <si>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</si>
  <si>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</si>
  <si>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</si>
  <si>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</si>
  <si>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</si>
  <si>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</si>
  <si>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</si>
  <si>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</si>
  <si>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</si>
  <si>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</si>
  <si>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</si>
  <si>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</si>
  <si>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</si>
  <si>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</si>
  <si>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</si>
  <si>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</si>
  <si>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</si>
  <si>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</si>
  <si>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</si>
  <si>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</si>
  <si>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</si>
  <si>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</si>
  <si>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</si>
  <si>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</si>
  <si>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</si>
  <si>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</si>
  <si>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</si>
  <si>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</si>
  <si>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</si>
  <si>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</si>
  <si>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</si>
  <si>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</si>
  <si>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</si>
  <si>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</si>
  <si>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</si>
  <si>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</si>
  <si>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</si>
  <si>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</si>
  <si>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</si>
  <si>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</si>
  <si>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</si>
  <si>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</si>
  <si>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</si>
  <si>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</si>
  <si>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</si>
  <si>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</si>
  <si>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</si>
  <si>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</si>
  <si>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</si>
  <si>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</si>
  <si>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</si>
  <si>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</si>
  <si>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</si>
  <si>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</si>
  <si>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</si>
  <si>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</si>
  <si>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</si>
  <si>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</si>
  <si>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</si>
  <si>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</si>
  <si>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</si>
  <si>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</si>
  <si>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</si>
  <si>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</si>
  <si>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</si>
  <si>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</si>
  <si>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</si>
  <si>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</si>
  <si>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</si>
  <si>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</si>
  <si>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</si>
  <si>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</si>
  <si>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</si>
  <si>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</si>
  <si>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</si>
  <si>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</si>
  <si>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</si>
  <si>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</si>
  <si>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</si>
  <si>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</si>
  <si>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</si>
  <si>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</si>
  <si>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</si>
  <si>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</si>
  <si>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</si>
  <si>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</si>
  <si>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</si>
  <si>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</si>
  <si>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</si>
  <si>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</si>
  <si>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</si>
  <si>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</si>
  <si>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</si>
  <si>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</si>
  <si>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</si>
  <si>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</si>
  <si>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</si>
  <si>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</si>
  <si>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</si>
  <si>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</si>
  <si>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</si>
  <si>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</si>
  <si>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</si>
  <si>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</si>
  <si>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</si>
  <si>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</si>
  <si>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</si>
  <si>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</si>
  <si>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</si>
  <si>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</si>
  <si>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</si>
  <si>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</si>
  <si>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</si>
  <si>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</si>
  <si>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</si>
  <si>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</si>
  <si>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</si>
  <si>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</si>
  <si>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</si>
  <si>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</si>
  <si>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</si>
  <si>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</si>
  <si>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</si>
  <si>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</si>
  <si>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</si>
  <si>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</si>
  <si>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</si>
  <si>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</si>
  <si>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</si>
  <si>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</si>
  <si>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</si>
  <si>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</si>
  <si>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</si>
  <si>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</si>
  <si>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</si>
  <si>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</si>
  <si>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</si>
  <si>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</si>
  <si>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</si>
  <si>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</si>
  <si>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</si>
  <si>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</si>
  <si>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</si>
  <si>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</si>
  <si>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</si>
  <si>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</si>
  <si>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</si>
  <si>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</si>
  <si>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</si>
  <si>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</si>
  <si>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</si>
  <si>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</si>
  <si>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</si>
  <si>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</si>
  <si>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</si>
  <si>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</si>
  <si>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</si>
  <si>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</si>
  <si>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</si>
  <si>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</si>
  <si>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</si>
  <si>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</si>
  <si>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</si>
  <si>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</si>
  <si>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</si>
  <si>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</si>
  <si>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</si>
  <si>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</si>
  <si>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</si>
  <si>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</si>
  <si>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</si>
  <si>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</si>
  <si>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</si>
  <si>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</si>
  <si>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</si>
  <si>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</si>
  <si>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</si>
  <si>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</si>
  <si>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</si>
  <si>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</si>
  <si>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</si>
  <si>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</si>
  <si>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</si>
  <si>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</si>
  <si>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</si>
  <si>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</si>
  <si>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</si>
  <si>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</si>
  <si>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</si>
  <si>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</si>
  <si>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</si>
  <si>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</si>
  <si>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</si>
  <si>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</si>
  <si>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</si>
  <si>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</si>
  <si>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</si>
  <si>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</si>
  <si>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</si>
  <si>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</si>
  <si>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</si>
  <si>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</si>
  <si>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</si>
  <si>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</si>
  <si>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</si>
  <si>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</si>
  <si>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</si>
  <si>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</si>
  <si>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</si>
  <si>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</si>
  <si>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</si>
  <si>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</si>
  <si>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</si>
  <si>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</si>
  <si>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</si>
  <si>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</si>
  <si>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</si>
  <si>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</si>
  <si>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</si>
  <si>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</si>
  <si>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</si>
  <si>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</si>
  <si>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</si>
  <si>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</si>
  <si>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</si>
  <si>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</si>
  <si>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</si>
  <si>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</si>
  <si>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</si>
  <si>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</si>
  <si>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</si>
  <si>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</si>
  <si>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</si>
  <si>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</si>
  <si>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</si>
  <si>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</si>
  <si>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</si>
  <si>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</si>
  <si>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</si>
  <si>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</si>
  <si>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</si>
  <si>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</si>
  <si>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</si>
  <si>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</si>
  <si>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</si>
  <si>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</si>
  <si>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</si>
  <si>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</si>
  <si>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</si>
  <si>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</si>
  <si>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</si>
  <si>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</si>
  <si>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</si>
  <si>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</si>
  <si>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</si>
  <si>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</si>
  <si>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</si>
  <si>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</si>
  <si>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</si>
  <si>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</si>
  <si>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</si>
  <si>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</si>
  <si>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</si>
  <si>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</si>
  <si>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</si>
  <si>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</si>
  <si>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</si>
  <si>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</si>
  <si>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</si>
  <si>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</si>
  <si>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</si>
  <si>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</si>
  <si>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</si>
  <si>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</si>
  <si>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</si>
  <si>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</si>
  <si>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</si>
  <si>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</si>
  <si>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</si>
  <si>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</si>
  <si>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</si>
  <si>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</si>
  <si>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</si>
  <si>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</si>
  <si>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</si>
  <si>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</si>
  <si>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</si>
  <si>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</si>
  <si>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</si>
  <si>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</si>
  <si>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</si>
  <si>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</si>
  <si>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</si>
  <si>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</si>
  <si>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</si>
  <si>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</si>
  <si>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</si>
  <si>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</si>
  <si>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</si>
  <si>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</si>
  <si>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</si>
  <si>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</si>
  <si>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</si>
  <si>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</si>
  <si>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</si>
  <si>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</si>
  <si>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</si>
  <si>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</si>
  <si>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</si>
  <si>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</si>
  <si>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</si>
  <si>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</si>
  <si>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</si>
  <si>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</si>
  <si>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</si>
  <si>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</si>
  <si>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</si>
  <si>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</si>
  <si>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</si>
  <si>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</si>
  <si>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</si>
  <si>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</si>
  <si>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</si>
  <si>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</si>
  <si>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</si>
  <si>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</si>
  <si>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</si>
  <si>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</si>
  <si>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</si>
  <si>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</si>
  <si>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</si>
  <si>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</si>
  <si>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</si>
  <si>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</si>
  <si>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</si>
  <si>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</si>
  <si>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</si>
  <si>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</si>
  <si>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</si>
  <si>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</si>
  <si>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</si>
  <si>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</si>
  <si>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</si>
  <si>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</si>
  <si>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</si>
  <si>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</si>
  <si>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</si>
  <si>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</si>
  <si>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</si>
  <si>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</si>
  <si>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</si>
  <si>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</si>
  <si>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</si>
  <si>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</si>
  <si>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</si>
  <si>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</si>
  <si>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</si>
  <si>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</si>
  <si>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</si>
  <si>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</si>
  <si>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</si>
  <si>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</si>
  <si>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</si>
  <si>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</si>
  <si>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</si>
  <si>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</si>
  <si>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</si>
  <si>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</si>
  <si>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</si>
  <si>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</si>
  <si>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</si>
  <si>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</si>
  <si>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</si>
  <si>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</si>
  <si>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</si>
  <si>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</si>
  <si>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</si>
  <si>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</si>
  <si>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</si>
  <si>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</si>
  <si>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</si>
  <si>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</si>
  <si>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</si>
  <si>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</si>
  <si>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</si>
  <si>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</si>
  <si>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</si>
  <si>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</si>
  <si>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</si>
  <si>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</si>
  <si>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</si>
  <si>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</si>
  <si>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</si>
  <si>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</si>
  <si>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</si>
  <si>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</si>
  <si>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</si>
  <si>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</si>
  <si>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</si>
  <si>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</si>
  <si>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</si>
  <si>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</si>
  <si>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</si>
  <si>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</si>
  <si>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</si>
  <si>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</si>
  <si>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</si>
  <si>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</si>
  <si>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</si>
  <si>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</si>
  <si>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</si>
  <si>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</si>
  <si>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</si>
  <si>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</si>
  <si>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</si>
  <si>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</si>
  <si>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</si>
  <si>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</si>
  <si>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</si>
  <si>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</si>
  <si>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</si>
  <si>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</si>
  <si>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</si>
  <si>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</si>
  <si>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</si>
  <si>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</si>
  <si>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</si>
  <si>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</si>
  <si>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</si>
  <si>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</si>
  <si>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</si>
  <si>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</si>
  <si>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</si>
  <si>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</si>
  <si>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</si>
  <si>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</si>
  <si>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</si>
  <si>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</si>
  <si>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</si>
  <si>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</si>
  <si>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</si>
  <si>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</si>
  <si>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</si>
  <si>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</si>
  <si>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</si>
  <si>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</si>
  <si>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</si>
  <si>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</si>
  <si>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</si>
  <si>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</si>
  <si>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</si>
  <si>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</si>
  <si>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</si>
  <si>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</si>
  <si>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</si>
  <si>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</si>
  <si>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</si>
  <si>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</si>
  <si>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</si>
  <si>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</si>
  <si>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</si>
  <si>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</si>
  <si>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</si>
  <si>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</si>
  <si>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</si>
  <si>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</si>
  <si>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</si>
  <si>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</si>
  <si>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</si>
  <si>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</si>
  <si>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</si>
  <si>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</si>
  <si>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</si>
  <si>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</si>
  <si>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</si>
  <si>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</si>
  <si>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</si>
  <si>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</si>
  <si>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</si>
  <si>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</si>
  <si>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</si>
  <si>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</si>
  <si>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</si>
  <si>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</si>
  <si>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</si>
  <si>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</si>
  <si>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</si>
  <si>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</si>
  <si>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</si>
  <si>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</si>
  <si>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</si>
  <si>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</si>
  <si>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</si>
  <si>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</si>
  <si>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</si>
  <si>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</si>
  <si>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</si>
  <si>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</si>
  <si>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</si>
  <si>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</si>
  <si>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</si>
  <si>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</si>
  <si>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</si>
  <si>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</si>
  <si>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</si>
  <si>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</si>
  <si>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</si>
  <si>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</si>
  <si>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</si>
  <si>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</si>
  <si>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</si>
  <si>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</si>
  <si>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</si>
  <si>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</si>
  <si>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</si>
  <si>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</si>
  <si>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</si>
  <si>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</si>
  <si>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</si>
  <si>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</si>
  <si>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</si>
  <si>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</si>
  <si>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</si>
  <si>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</si>
  <si>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</si>
  <si>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</si>
  <si>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</si>
  <si>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</si>
  <si>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</si>
  <si>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</si>
  <si>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</si>
  <si>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</si>
  <si>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</si>
  <si>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</si>
  <si>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</si>
  <si>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</si>
  <si>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</si>
  <si>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</si>
  <si>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</si>
  <si>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</si>
  <si>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</si>
  <si>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</si>
  <si>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</si>
  <si>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</si>
  <si>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</si>
  <si>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</si>
  <si>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</si>
  <si>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</si>
  <si>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</si>
  <si>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</si>
  <si>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</si>
  <si>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</si>
  <si>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</si>
  <si>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</si>
  <si>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</si>
  <si>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</si>
  <si>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</si>
  <si>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</si>
  <si>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</si>
  <si>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</si>
  <si>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</si>
  <si>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</si>
  <si>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</si>
  <si>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</si>
  <si>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</si>
  <si>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</si>
  <si>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</si>
  <si>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</si>
  <si>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</si>
  <si>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</si>
  <si>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</si>
  <si>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</si>
  <si>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</si>
  <si>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</si>
  <si>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</si>
  <si>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</si>
  <si>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</si>
  <si>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</si>
  <si>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</si>
  <si>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</si>
  <si>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</si>
  <si>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</si>
  <si>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</si>
  <si>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</si>
  <si>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</si>
  <si>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</si>
  <si>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</si>
  <si>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</si>
  <si>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</si>
  <si>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</si>
  <si>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</si>
  <si>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</si>
  <si>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</si>
  <si>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</si>
  <si>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</si>
  <si>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</si>
  <si>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</si>
  <si>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</si>
  <si>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</si>
  <si>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</si>
  <si>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</si>
  <si>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</si>
  <si>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</si>
  <si>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</si>
  <si>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</si>
  <si>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</si>
  <si>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</si>
  <si>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</si>
  <si>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</si>
  <si>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</si>
  <si>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</si>
  <si>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</si>
  <si>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</si>
  <si>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</si>
  <si>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</si>
  <si>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</si>
  <si>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</si>
  <si>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</si>
  <si>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</si>
  <si>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</si>
  <si>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</si>
  <si>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</si>
  <si>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</si>
  <si>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</si>
  <si>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</si>
  <si>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</si>
  <si>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</si>
  <si>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</si>
  <si>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</si>
  <si>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</si>
  <si>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</si>
  <si>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</si>
  <si>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</si>
  <si>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</si>
  <si>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</si>
  <si>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</si>
  <si>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</si>
  <si>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</si>
  <si>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</si>
  <si>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</si>
  <si>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</si>
  <si>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</si>
  <si>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</si>
  <si>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</si>
  <si>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</si>
  <si>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</si>
  <si>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</si>
  <si>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</si>
  <si>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</si>
  <si>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</si>
  <si>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</si>
  <si>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</si>
  <si>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</si>
  <si>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</si>
  <si>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</si>
  <si>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</si>
  <si>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</si>
  <si>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</si>
  <si>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</si>
  <si>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</si>
  <si>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</si>
  <si>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</si>
  <si>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</si>
  <si>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</si>
  <si>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</si>
  <si>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</si>
  <si>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</si>
  <si>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</si>
  <si>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</si>
  <si>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</si>
  <si>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</si>
  <si>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</si>
  <si>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</si>
  <si>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</si>
  <si>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</si>
  <si>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</si>
  <si>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</si>
  <si>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</si>
  <si>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</si>
  <si>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</si>
  <si>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</si>
  <si>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</si>
  <si>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</si>
  <si>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</si>
  <si>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</si>
  <si>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</si>
  <si>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</si>
  <si>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</si>
  <si>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</si>
  <si>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</si>
  <si>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</si>
  <si>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</si>
  <si>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</si>
  <si>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</si>
  <si>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</si>
  <si>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</si>
  <si>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</si>
  <si>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</si>
  <si>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</si>
  <si>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</si>
  <si>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</si>
  <si>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</si>
  <si>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</si>
  <si>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</si>
  <si>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</si>
  <si>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</si>
  <si>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</si>
  <si>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</si>
  <si>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</si>
  <si>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</si>
  <si>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</si>
  <si>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</si>
  <si>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</si>
  <si>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</si>
  <si>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</si>
  <si>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</si>
  <si>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</si>
  <si>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</si>
  <si>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</si>
  <si>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</si>
  <si>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</si>
  <si>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</si>
  <si>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</si>
  <si>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</si>
  <si>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</si>
  <si>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</si>
  <si>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</si>
  <si>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</si>
  <si>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</si>
  <si>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</si>
  <si>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</si>
  <si>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</si>
  <si>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</si>
  <si>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</si>
  <si>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</si>
  <si>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</si>
  <si>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</si>
  <si>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</si>
  <si>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</si>
  <si>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</si>
  <si>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</si>
  <si>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</si>
  <si>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</si>
  <si>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</si>
  <si>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</si>
  <si>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</si>
  <si>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</si>
  <si>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</si>
  <si>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</si>
  <si>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</si>
  <si>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</si>
  <si>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</si>
  <si>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</si>
  <si>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</si>
  <si>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</si>
  <si>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</si>
  <si>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</si>
  <si>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</si>
  <si>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</si>
  <si>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</si>
  <si>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</si>
  <si>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</si>
  <si>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</si>
  <si>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</si>
  <si>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</si>
  <si>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</si>
  <si>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</si>
  <si>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</si>
  <si>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</si>
  <si>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</si>
  <si>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</si>
  <si>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</si>
  <si>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</si>
  <si>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</si>
  <si>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</si>
  <si>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</si>
  <si>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</si>
  <si>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</si>
  <si>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</si>
  <si>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</si>
  <si>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</si>
  <si>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</si>
  <si>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</si>
  <si>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</si>
  <si>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</si>
  <si>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</si>
  <si>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</si>
  <si>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</si>
  <si>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</si>
  <si>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</si>
  <si>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</si>
  <si>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</si>
  <si>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</si>
  <si>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</si>
  <si>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</si>
  <si>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</si>
  <si>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</si>
  <si>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</si>
  <si>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</si>
  <si>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</si>
  <si>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</si>
  <si>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</si>
  <si>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</si>
  <si>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</si>
  <si>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</si>
  <si>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</si>
  <si>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</si>
  <si>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</si>
  <si>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</si>
  <si>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</si>
  <si>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</si>
  <si>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</si>
  <si>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</si>
  <si>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</si>
  <si>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</si>
  <si>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</si>
  <si>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</si>
  <si>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</si>
  <si>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</si>
  <si>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</si>
  <si>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</si>
  <si>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</si>
  <si>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</si>
  <si>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</si>
  <si>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</si>
  <si>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</si>
  <si>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</si>
  <si>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</si>
  <si>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</si>
  <si>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</si>
  <si>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</si>
  <si>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</si>
  <si>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</si>
  <si>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</si>
  <si>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</si>
  <si>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</si>
  <si>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</si>
  <si>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</si>
  <si>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</si>
  <si>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</si>
  <si>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</si>
  <si>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</si>
  <si>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</si>
  <si>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</si>
  <si>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</si>
  <si>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</si>
  <si>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</si>
  <si>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</si>
  <si>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</si>
  <si>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</si>
  <si>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</si>
  <si>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</si>
  <si>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</si>
  <si>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</si>
  <si>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</si>
  <si>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</si>
  <si>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</si>
  <si>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</si>
  <si>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</si>
  <si>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</si>
  <si>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</si>
  <si>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</si>
  <si>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</si>
  <si>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</si>
  <si>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</si>
  <si>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</si>
  <si>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</si>
  <si>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</si>
  <si>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</si>
  <si>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</si>
  <si>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</si>
  <si>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</si>
  <si>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</si>
  <si>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</si>
  <si>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</si>
  <si>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</si>
  <si>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</si>
  <si>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</si>
  <si>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</si>
  <si>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</si>
  <si>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</si>
  <si>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</si>
  <si>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</si>
  <si>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</si>
  <si>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</si>
  <si>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</si>
  <si>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</si>
  <si>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</si>
  <si>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</si>
  <si>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</si>
  <si>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</si>
  <si>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</si>
  <si>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</si>
  <si>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</si>
  <si>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</si>
  <si>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</si>
  <si>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</si>
  <si>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</si>
  <si>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</si>
  <si>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</si>
  <si>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</si>
  <si>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</si>
  <si>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</si>
  <si>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</si>
  <si>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</si>
  <si>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</si>
  <si>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</si>
  <si>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</si>
  <si>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</si>
  <si>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</si>
  <si>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</si>
  <si>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</si>
  <si>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</si>
  <si>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</si>
  <si>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</si>
  <si>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</si>
  <si>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</si>
  <si>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</si>
  <si>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</si>
  <si>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</si>
  <si>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</si>
  <si>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</si>
  <si>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</si>
  <si>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</si>
  <si>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</si>
  <si>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</si>
  <si>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</si>
  <si>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</si>
  <si>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</si>
  <si>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</si>
  <si>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</si>
  <si>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</si>
  <si>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</si>
  <si>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</si>
  <si>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</si>
  <si>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</si>
  <si>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</si>
  <si>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</si>
  <si>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</si>
  <si>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</si>
  <si>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</si>
  <si>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</si>
  <si>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</si>
  <si>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</si>
  <si>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</si>
  <si>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</si>
  <si>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</si>
  <si>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</si>
  <si>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</si>
  <si>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</si>
  <si>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</si>
  <si>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</si>
  <si>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</si>
  <si>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</si>
  <si>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</si>
  <si>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</si>
  <si>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</si>
  <si>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</si>
  <si>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</si>
  <si>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</si>
  <si>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</si>
  <si>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</si>
  <si>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</si>
  <si>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</si>
  <si>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</si>
  <si>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</si>
  <si>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</si>
  <si>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</si>
  <si>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</si>
  <si>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</si>
  <si>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</si>
  <si>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</si>
  <si>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</si>
  <si>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</si>
  <si>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</si>
  <si>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</si>
  <si>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</si>
  <si>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</si>
  <si>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</si>
  <si>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</si>
  <si>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</si>
  <si>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</si>
  <si>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</si>
  <si>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</si>
  <si>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</si>
  <si>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</si>
  <si>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</si>
  <si>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</si>
  <si>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</si>
  <si>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</si>
  <si>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</si>
  <si>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</si>
  <si>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</si>
  <si>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</si>
  <si>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</si>
  <si>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</si>
  <si>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</si>
  <si>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</si>
  <si>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</si>
  <si>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</si>
  <si>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</si>
  <si>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</si>
  <si>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</si>
  <si>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</si>
  <si>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</si>
  <si>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</si>
  <si>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</si>
  <si>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</si>
  <si>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</si>
  <si>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</si>
  <si>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</si>
  <si>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</si>
  <si>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</si>
  <si>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</si>
  <si>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</si>
  <si>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</si>
  <si>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</si>
  <si>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</si>
  <si>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</si>
  <si>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</si>
  <si>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</si>
  <si>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</si>
  <si>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</si>
  <si>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</si>
  <si>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</si>
  <si>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</si>
  <si>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</si>
  <si>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</si>
  <si>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</si>
  <si>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</si>
  <si>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</si>
  <si>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</si>
  <si>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</si>
  <si>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</si>
  <si>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</si>
  <si>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</si>
  <si>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</si>
  <si>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</si>
  <si>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</si>
  <si>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</si>
  <si>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</si>
  <si>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</si>
  <si>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</si>
  <si>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</si>
  <si>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</si>
  <si>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</si>
  <si>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</si>
  <si>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</si>
  <si>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</si>
  <si>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</si>
  <si>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</si>
  <si>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</si>
  <si>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</si>
  <si>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</si>
  <si>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</si>
  <si>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</si>
  <si>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</si>
  <si>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</si>
  <si>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</si>
  <si>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</si>
  <si>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</si>
  <si>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</si>
  <si>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</si>
  <si>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</si>
  <si>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</si>
  <si>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</si>
  <si>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</si>
  <si>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</si>
  <si>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</si>
  <si>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</si>
  <si>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</si>
  <si>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</si>
  <si>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</si>
  <si>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</si>
  <si>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</si>
  <si>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</si>
  <si>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</si>
  <si>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</si>
  <si>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</si>
  <si>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</si>
  <si>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</si>
  <si>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</si>
  <si>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</si>
  <si>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</si>
  <si>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</si>
  <si>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</si>
  <si>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</si>
  <si>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</si>
  <si>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</si>
  <si>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</si>
  <si>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</si>
  <si>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</si>
  <si>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</si>
  <si>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</si>
  <si>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</si>
  <si>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</si>
  <si>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</si>
  <si>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</si>
  <si>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</si>
  <si>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</si>
  <si>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</si>
  <si>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</si>
  <si>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</si>
  <si>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</si>
  <si>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</si>
  <si>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</si>
  <si>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</si>
  <si>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</si>
  <si>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</si>
  <si>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</si>
  <si>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</si>
  <si>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</si>
  <si>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</si>
  <si>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</si>
  <si>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</si>
  <si>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</si>
  <si>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</si>
  <si>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</si>
  <si>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</si>
  <si>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</si>
  <si>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</si>
  <si>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</si>
  <si>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</si>
  <si>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</si>
  <si>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</si>
  <si>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</si>
  <si>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</si>
  <si>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</si>
  <si>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</si>
  <si>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</si>
  <si>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</si>
  <si>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</si>
  <si>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</si>
  <si>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</si>
  <si>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</si>
  <si>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</si>
  <si>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</si>
  <si>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</si>
  <si>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</si>
  <si>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</si>
  <si>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</si>
  <si>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</si>
  <si>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</si>
  <si>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</si>
  <si>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</si>
  <si>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</si>
  <si>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</si>
  <si>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</si>
  <si>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</si>
  <si>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</si>
  <si>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</si>
  <si>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</si>
  <si>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</si>
  <si>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</si>
  <si>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</si>
  <si>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</si>
  <si>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</si>
  <si>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</si>
  <si>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</si>
  <si>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</si>
  <si>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</si>
  <si>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</si>
  <si>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</si>
  <si>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</si>
  <si>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</si>
  <si>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</si>
  <si>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</si>
  <si>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</si>
  <si>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</si>
  <si>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</si>
  <si>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</si>
  <si>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</si>
  <si>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</si>
  <si>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</si>
  <si>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</si>
  <si>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</si>
  <si>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</si>
  <si>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</si>
  <si>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</si>
  <si>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</si>
  <si>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</si>
  <si>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</si>
  <si>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</si>
  <si>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</si>
  <si>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</si>
  <si>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</si>
  <si>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</si>
  <si>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</si>
  <si>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</si>
  <si>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</si>
  <si>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</si>
  <si>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</si>
  <si>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</si>
  <si>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</si>
  <si>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</si>
  <si>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</si>
  <si>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</si>
  <si>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</si>
  <si>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</si>
  <si>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</si>
  <si>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</si>
  <si>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</si>
  <si>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</si>
  <si>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</si>
  <si>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</si>
  <si>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</si>
  <si>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</si>
  <si>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</si>
  <si>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</si>
  <si>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</si>
  <si>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</si>
  <si>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</si>
  <si>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</si>
  <si>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</si>
  <si>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</si>
  <si>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</si>
  <si>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</si>
  <si>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</si>
  <si>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</si>
  <si>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</si>
  <si>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</si>
  <si>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</si>
  <si>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</si>
  <si>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</si>
  <si>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</si>
  <si>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</si>
  <si>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</si>
  <si>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</si>
  <si>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</si>
  <si>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</si>
  <si>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</si>
  <si>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</si>
  <si>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</si>
  <si>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</si>
  <si>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</si>
  <si>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</si>
  <si>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</si>
  <si>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</si>
  <si>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</si>
  <si>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</si>
  <si>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</si>
  <si>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</si>
  <si>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</si>
  <si>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</si>
  <si>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</si>
  <si>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</si>
  <si>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</si>
  <si>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</si>
  <si>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</si>
  <si>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</si>
  <si>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</si>
  <si>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</si>
  <si>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</si>
  <si>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</si>
  <si>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</si>
  <si>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</si>
  <si>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</si>
  <si>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</si>
  <si>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</si>
  <si>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</si>
  <si>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</si>
  <si>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</si>
  <si>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</si>
  <si>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</si>
  <si>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</si>
  <si>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</si>
  <si>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</si>
  <si>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</si>
  <si>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</si>
  <si>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</si>
  <si>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</si>
  <si>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</si>
  <si>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</si>
  <si>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</si>
  <si>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</si>
  <si>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</si>
  <si>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</si>
  <si>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</si>
  <si>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</si>
  <si>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</si>
  <si>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</si>
  <si>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</si>
  <si>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</si>
  <si>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</si>
  <si>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</si>
  <si>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</si>
  <si>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</si>
  <si>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</si>
  <si>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</si>
  <si>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</si>
  <si>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</si>
  <si>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</si>
  <si>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</si>
  <si>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</si>
  <si>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</si>
  <si>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</si>
  <si>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</si>
  <si>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</si>
  <si>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</si>
  <si>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</si>
  <si>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</si>
  <si>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</si>
  <si>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</si>
  <si>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</si>
  <si>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</si>
  <si>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</si>
  <si>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</si>
  <si>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</si>
  <si>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</si>
  <si>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</si>
  <si>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</si>
  <si>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</si>
  <si>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</si>
  <si>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</si>
  <si>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</si>
  <si>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</si>
  <si>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</si>
  <si>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</si>
  <si>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</si>
  <si>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</si>
  <si>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</si>
  <si>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</si>
  <si>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</si>
  <si>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</si>
  <si>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</si>
  <si>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</si>
  <si>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</si>
  <si>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</si>
  <si>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</si>
  <si>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</si>
  <si>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</si>
  <si>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</si>
  <si>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</si>
  <si>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</si>
  <si>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</si>
  <si>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</si>
  <si>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</si>
  <si>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</si>
  <si>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</si>
  <si>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</si>
  <si>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</si>
  <si>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</si>
  <si>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</si>
  <si>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</si>
  <si>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</si>
  <si>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</si>
  <si>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</si>
  <si>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</si>
  <si>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</si>
  <si>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</si>
  <si>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</si>
  <si>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</si>
  <si>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</si>
  <si>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</si>
  <si>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</si>
  <si>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</si>
  <si>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</si>
  <si>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</si>
  <si>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</si>
  <si>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</si>
  <si>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</si>
  <si>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</si>
  <si>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</si>
  <si>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</si>
  <si>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</si>
  <si>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</si>
  <si>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</si>
  <si>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</si>
  <si>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</si>
  <si>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</si>
  <si>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</si>
  <si>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</si>
  <si>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</si>
  <si>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</si>
  <si>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</si>
  <si>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</si>
  <si>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</si>
  <si>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</si>
  <si>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</si>
  <si>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</si>
  <si>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</si>
  <si>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</si>
  <si>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</si>
  <si>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</si>
  <si>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</si>
  <si>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</si>
  <si>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</si>
  <si>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</si>
  <si>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</si>
  <si>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</si>
  <si>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</si>
  <si>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</si>
  <si>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</si>
  <si>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</si>
  <si>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</si>
  <si>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</si>
  <si>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</si>
  <si>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</si>
  <si>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</si>
  <si>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</si>
  <si>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</si>
  <si>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</si>
  <si>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</si>
  <si>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</si>
  <si>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</si>
  <si>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</si>
  <si>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</si>
  <si>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</si>
  <si>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</si>
  <si>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</si>
  <si>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</si>
  <si>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</si>
  <si>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</si>
  <si>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</si>
  <si>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</si>
  <si>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</si>
  <si>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</si>
  <si>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</si>
  <si>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</si>
  <si>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</si>
  <si>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</si>
  <si>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</si>
  <si>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</si>
  <si>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</si>
  <si>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</si>
  <si>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</si>
  <si>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</si>
  <si>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</si>
  <si>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</si>
  <si>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</si>
  <si>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</si>
  <si>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</si>
  <si>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</si>
  <si>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</si>
  <si>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</si>
  <si>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</si>
  <si>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</si>
  <si>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</si>
  <si>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</si>
  <si>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</si>
  <si>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</si>
  <si>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</si>
  <si>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</si>
  <si>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</si>
  <si>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</si>
  <si>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</si>
  <si>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</si>
  <si>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</si>
  <si>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</si>
  <si>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</si>
  <si>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</si>
  <si>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</si>
  <si>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</si>
  <si>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</si>
  <si>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</si>
  <si>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</si>
  <si>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</si>
  <si>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</si>
  <si>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</si>
  <si>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</si>
  <si>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</si>
  <si>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</si>
  <si>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</si>
  <si>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</si>
  <si>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</si>
  <si>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</si>
  <si>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</si>
  <si>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</si>
  <si>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</si>
  <si>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</si>
  <si>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</si>
  <si>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</si>
  <si>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</si>
  <si>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</si>
  <si>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</si>
  <si>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</si>
  <si>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</si>
  <si>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</si>
  <si>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</si>
  <si>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</si>
  <si>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</si>
  <si>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</si>
  <si>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</si>
  <si>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</si>
  <si>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</si>
  <si>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</si>
  <si>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</si>
  <si>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</si>
  <si>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</si>
  <si>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</si>
  <si>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</si>
  <si>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</si>
  <si>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</si>
  <si>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</si>
  <si>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</si>
  <si>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</si>
  <si>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</si>
  <si>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</si>
  <si>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</si>
  <si>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</si>
  <si>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</si>
  <si>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</si>
  <si>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</si>
  <si>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</si>
  <si>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</si>
  <si>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</si>
  <si>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</si>
  <si>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</si>
  <si>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</si>
  <si>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</si>
  <si>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</si>
  <si>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</si>
  <si>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</si>
  <si>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</si>
  <si>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</si>
  <si>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</si>
  <si>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</si>
  <si>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</si>
  <si>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</si>
  <si>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</si>
  <si>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</si>
  <si>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</si>
  <si>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</si>
  <si>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</si>
  <si>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</si>
  <si>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</si>
  <si>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</si>
  <si>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</si>
  <si>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</si>
  <si>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</si>
  <si>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</si>
  <si>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</si>
  <si>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</si>
  <si>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</si>
  <si>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</si>
  <si>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</si>
  <si>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</si>
  <si>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</si>
  <si>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</si>
  <si>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</si>
  <si>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</si>
  <si>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</si>
  <si>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</si>
  <si>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</si>
  <si>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</si>
  <si>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</si>
  <si>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</si>
  <si>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</si>
  <si>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</si>
  <si>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</si>
  <si>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</si>
  <si>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</si>
  <si>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</si>
  <si>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</si>
  <si>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</si>
  <si>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</si>
  <si>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</si>
  <si>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</si>
  <si>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</si>
  <si>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</si>
  <si>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</si>
  <si>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</si>
  <si>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</si>
  <si>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</si>
  <si>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</si>
  <si>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</si>
  <si>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</si>
  <si>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</si>
  <si>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</si>
  <si>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</si>
  <si>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</si>
  <si>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</si>
  <si>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</si>
  <si>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</si>
  <si>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</si>
  <si>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</si>
  <si>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</si>
  <si>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</si>
  <si>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</si>
  <si>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</si>
  <si>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</si>
  <si>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</si>
  <si>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</si>
  <si>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</si>
  <si>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</si>
  <si>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</si>
  <si>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</si>
  <si>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</si>
  <si>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</si>
  <si>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</si>
  <si>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</si>
  <si>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</si>
  <si>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</si>
  <si>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</si>
  <si>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</si>
  <si>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</si>
  <si>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</si>
  <si>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</si>
  <si>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</si>
  <si>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</si>
  <si>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</si>
  <si>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</si>
  <si>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</si>
  <si>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</si>
  <si>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</si>
  <si>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</si>
  <si>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</si>
  <si>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</si>
  <si>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</si>
  <si>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</si>
  <si>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</si>
  <si>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</si>
  <si>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</si>
  <si>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</si>
  <si>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</si>
  <si>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</si>
  <si>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</si>
  <si>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</si>
  <si>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</si>
  <si>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</si>
  <si>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</si>
  <si>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</si>
  <si>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</si>
  <si>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</si>
  <si>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</si>
  <si>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</si>
  <si>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</si>
  <si>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</si>
  <si>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</si>
  <si>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</si>
  <si>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</si>
  <si>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</si>
  <si>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</si>
  <si>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</si>
  <si>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</si>
  <si>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</si>
  <si>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</si>
  <si>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</si>
  <si>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</si>
  <si>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</si>
  <si>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</si>
  <si>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</si>
  <si>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</si>
  <si>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</si>
  <si>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</si>
  <si>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</si>
  <si>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</si>
  <si>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</si>
  <si>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</si>
  <si>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</si>
  <si>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</si>
  <si>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</si>
  <si>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</si>
  <si>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</si>
  <si>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</si>
  <si>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</si>
  <si>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</si>
  <si>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</si>
  <si>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</si>
  <si>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</si>
  <si>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</si>
  <si>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</si>
  <si>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</si>
  <si>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</si>
  <si>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</si>
  <si>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</si>
  <si>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</si>
  <si>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</si>
  <si>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</si>
  <si>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</si>
  <si>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</si>
  <si>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</si>
  <si>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</si>
  <si>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</si>
  <si>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</si>
  <si>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</si>
  <si>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</si>
  <si>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</si>
  <si>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</si>
  <si>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</si>
  <si>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</si>
  <si>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</si>
  <si>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</si>
  <si>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</si>
  <si>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</si>
  <si>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</si>
  <si>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</si>
  <si>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</si>
  <si>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</si>
  <si>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</si>
  <si>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</si>
  <si>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</si>
  <si>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</si>
  <si>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</si>
  <si>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</si>
  <si>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</si>
  <si>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</si>
  <si>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</si>
  <si>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</si>
  <si>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</si>
  <si>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</si>
  <si>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</si>
  <si>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</si>
  <si>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</si>
  <si>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</si>
  <si>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</si>
  <si>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</si>
  <si>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</si>
  <si>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</si>
  <si>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</si>
  <si>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</si>
  <si>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</si>
  <si>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</si>
  <si>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</si>
  <si>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</si>
  <si>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</si>
  <si>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</si>
  <si>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</si>
  <si>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</si>
  <si>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</si>
  <si>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</si>
  <si>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</si>
  <si>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</si>
  <si>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</si>
  <si>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</si>
  <si>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</si>
  <si>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</si>
  <si>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</si>
  <si>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</si>
  <si>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</si>
  <si>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</si>
  <si>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</si>
  <si>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</si>
  <si>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</si>
  <si>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</si>
  <si>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</si>
  <si>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</si>
  <si>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</si>
  <si>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</si>
  <si>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</si>
  <si>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</si>
  <si>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</si>
  <si>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</si>
  <si>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</si>
  <si>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</si>
  <si>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</si>
  <si>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</si>
  <si>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</si>
  <si>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</si>
  <si>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</si>
  <si>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</si>
  <si>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</si>
  <si>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</si>
  <si>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</si>
  <si>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</si>
  <si>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</si>
  <si>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</si>
  <si>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</si>
  <si>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</si>
  <si>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</si>
  <si>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</si>
  <si>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</si>
  <si>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</si>
  <si>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</si>
  <si>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</si>
  <si>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</si>
  <si>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</si>
  <si>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</si>
  <si>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</si>
  <si>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</si>
  <si>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</si>
  <si>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</si>
  <si>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</si>
  <si>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</si>
  <si>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</si>
  <si>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</si>
  <si>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</si>
  <si>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</si>
  <si>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</si>
  <si>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</si>
  <si>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</si>
  <si>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</si>
  <si>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</si>
  <si>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</si>
  <si>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</si>
  <si>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</si>
  <si>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</si>
  <si>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</si>
  <si>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</si>
  <si>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</si>
  <si>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</si>
  <si>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</si>
  <si>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</si>
  <si>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</si>
  <si>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</si>
  <si>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</si>
  <si>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</si>
  <si>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</si>
  <si>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</si>
  <si>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</si>
  <si>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</si>
  <si>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</si>
  <si>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</si>
  <si>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</si>
  <si>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</si>
  <si>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</si>
  <si>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</si>
  <si>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</si>
  <si>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</si>
  <si>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</si>
  <si>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</si>
  <si>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</si>
  <si>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</si>
  <si>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</si>
  <si>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</si>
  <si>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</si>
  <si>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</si>
  <si>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</si>
  <si>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</si>
  <si>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</si>
  <si>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</si>
  <si>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</si>
  <si>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</si>
  <si>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</si>
  <si>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</si>
  <si>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</si>
  <si>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</si>
  <si>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</si>
  <si>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</si>
  <si>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</si>
  <si>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</si>
  <si>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</si>
  <si>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</si>
  <si>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</si>
  <si>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</si>
  <si>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</si>
  <si>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</si>
  <si>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</si>
  <si>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</si>
  <si>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</si>
  <si>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</si>
  <si>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</si>
  <si>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</si>
  <si>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</si>
  <si>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</si>
  <si>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</si>
  <si>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</si>
  <si>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</si>
  <si>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</si>
  <si>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</si>
  <si>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</si>
  <si>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</si>
  <si>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</si>
  <si>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</si>
  <si>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</si>
  <si>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</si>
  <si>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</si>
  <si>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</si>
  <si>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</si>
  <si>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</si>
  <si>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</si>
  <si>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</si>
  <si>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</si>
  <si>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</si>
  <si>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</si>
  <si>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</si>
  <si>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</si>
  <si>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</si>
  <si>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</si>
  <si>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</si>
  <si>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</si>
  <si>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</si>
  <si>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</si>
  <si>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</si>
  <si>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</si>
  <si>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</si>
  <si>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</si>
  <si>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</si>
  <si>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</si>
  <si>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</si>
  <si>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</si>
  <si>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</si>
  <si>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</si>
  <si>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</si>
  <si>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</si>
  <si>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</si>
  <si>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</si>
  <si>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</si>
  <si>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</si>
  <si>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</si>
  <si>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</si>
  <si>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</si>
  <si>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</si>
  <si>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</si>
  <si>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</si>
  <si>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</si>
  <si>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</si>
  <si>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</si>
  <si>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</si>
  <si>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</si>
  <si>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</si>
  <si>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</si>
  <si>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</si>
  <si>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</si>
  <si>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</si>
  <si>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</si>
  <si>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</si>
  <si>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</si>
  <si>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</si>
  <si>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</si>
  <si>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</si>
  <si>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</si>
  <si>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</si>
  <si>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</si>
  <si>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</si>
  <si>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</si>
  <si>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</si>
  <si>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</si>
  <si>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</si>
  <si>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</si>
  <si>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</si>
  <si>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</si>
  <si>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</si>
  <si>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</si>
  <si>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</si>
  <si>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</si>
  <si>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</si>
  <si>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</si>
  <si>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</si>
  <si>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</si>
  <si>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</si>
  <si>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</si>
  <si>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</si>
  <si>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</si>
  <si>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</si>
  <si>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</si>
  <si>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</si>
  <si>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</si>
  <si>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</si>
  <si>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</si>
  <si>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</si>
  <si>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</si>
  <si>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</si>
  <si>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</si>
  <si>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</si>
  <si>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</si>
  <si>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</si>
  <si>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</si>
  <si>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</si>
  <si>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</si>
  <si>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</si>
  <si>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</si>
  <si>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</si>
  <si>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</si>
  <si>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</si>
  <si>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</si>
  <si>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</si>
  <si>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</si>
  <si>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</si>
  <si>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</si>
  <si>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</si>
  <si>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</si>
  <si>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</si>
  <si>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</si>
  <si>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</si>
  <si>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</si>
  <si>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</si>
  <si>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</si>
  <si>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</si>
  <si>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</si>
  <si>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</si>
  <si>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</si>
  <si>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</si>
  <si>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</si>
  <si>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</si>
  <si>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</si>
  <si>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</si>
  <si>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</si>
  <si>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</si>
  <si>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</si>
  <si>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</si>
  <si>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</si>
  <si>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</si>
  <si>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</si>
  <si>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</si>
  <si>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</si>
  <si>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</si>
  <si>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</si>
  <si>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</si>
  <si>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</si>
  <si>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</si>
  <si>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</si>
  <si>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</si>
  <si>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</si>
  <si>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</si>
  <si>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</si>
  <si>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</si>
  <si>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</si>
  <si>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</si>
  <si>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</si>
  <si>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</si>
  <si>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</si>
  <si>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</si>
  <si>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</si>
  <si>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</si>
  <si>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</si>
  <si>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</si>
  <si>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</si>
  <si>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</si>
  <si>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</si>
  <si>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</si>
  <si>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</si>
  <si>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</si>
  <si>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</si>
  <si>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</si>
  <si>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</si>
  <si>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</si>
  <si>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</si>
  <si>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</si>
  <si>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</si>
  <si>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</si>
  <si>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</si>
  <si>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</si>
  <si>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</si>
  <si>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</si>
  <si>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</si>
  <si>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</si>
  <si>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</si>
  <si>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</si>
  <si>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</si>
  <si>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</si>
  <si>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</si>
  <si>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</si>
  <si>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</si>
  <si>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</si>
  <si>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</si>
  <si>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</si>
  <si>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</si>
  <si>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</si>
  <si>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</si>
  <si>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</si>
  <si>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</si>
  <si>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</si>
  <si>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</si>
  <si>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</si>
  <si>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</si>
  <si>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</si>
  <si>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</si>
  <si>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</si>
  <si>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</si>
  <si>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</si>
  <si>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</si>
  <si>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</si>
  <si>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</si>
  <si>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</si>
  <si>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</si>
  <si>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</si>
  <si>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</si>
  <si>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</si>
  <si>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</si>
  <si>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</si>
  <si>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</si>
  <si>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</si>
  <si>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</si>
  <si>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</si>
  <si>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</si>
  <si>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</si>
  <si>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</si>
  <si>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</si>
  <si>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</si>
  <si>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</si>
  <si>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</si>
  <si>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</si>
  <si>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</si>
  <si>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</si>
  <si>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</si>
  <si>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</si>
  <si>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</si>
  <si>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</si>
  <si>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</si>
  <si>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</si>
  <si>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</si>
  <si>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</si>
  <si>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</si>
  <si>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</si>
  <si>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</si>
  <si>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</si>
  <si>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</si>
  <si>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</si>
  <si>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</si>
  <si>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</si>
  <si>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</si>
  <si>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</si>
  <si>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</si>
  <si>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</si>
  <si>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</si>
  <si>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</si>
  <si>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</si>
  <si>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</si>
  <si>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</si>
  <si>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</si>
  <si>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</si>
  <si>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</si>
  <si>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</si>
  <si>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</si>
  <si>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</si>
  <si>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</si>
  <si>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</si>
  <si>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</si>
  <si>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</si>
  <si>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</si>
  <si>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</si>
  <si>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</si>
  <si>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</si>
  <si>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</si>
  <si>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</si>
  <si>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</si>
  <si>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</si>
  <si>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</si>
  <si>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</si>
  <si>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</si>
  <si>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</si>
  <si>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</si>
  <si>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</si>
  <si>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</si>
  <si>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</si>
  <si>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</si>
  <si>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</si>
  <si>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</si>
  <si>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</si>
  <si>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</si>
  <si>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</si>
  <si>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</si>
  <si>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</si>
  <si>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</si>
  <si>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</si>
  <si>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</si>
  <si>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</si>
  <si>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</si>
  <si>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</si>
  <si>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</si>
  <si>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</si>
  <si>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</si>
  <si>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</si>
  <si>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</si>
  <si>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</si>
  <si>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</si>
  <si>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</si>
  <si>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</si>
  <si>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</si>
  <si>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</si>
  <si>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</si>
  <si>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</si>
  <si>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</si>
  <si>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</si>
  <si>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</si>
  <si>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</si>
  <si>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</si>
  <si>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</si>
  <si>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</si>
  <si>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</si>
  <si>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</si>
  <si>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</si>
  <si>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</si>
  <si>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</si>
  <si>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</si>
  <si>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</si>
  <si>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</si>
  <si>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</si>
  <si>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</si>
  <si>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</si>
  <si>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</si>
  <si>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</si>
  <si>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</si>
  <si>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</si>
  <si>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</si>
  <si>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</si>
  <si>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</si>
  <si>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</si>
  <si>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</si>
  <si>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</si>
  <si>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</si>
  <si>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</si>
  <si>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</si>
  <si>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</si>
  <si>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</si>
  <si>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</si>
  <si>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</si>
  <si>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</si>
  <si>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</si>
  <si>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</si>
  <si>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</si>
  <si>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</si>
  <si>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</si>
  <si>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</si>
  <si>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</si>
  <si>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</si>
  <si>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</si>
  <si>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</si>
  <si>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</si>
  <si>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</si>
  <si>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</si>
  <si>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</si>
  <si>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</si>
  <si>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</si>
  <si>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</si>
  <si>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</si>
  <si>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</si>
  <si>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</si>
  <si>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</si>
  <si>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</si>
  <si>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</si>
  <si>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</si>
  <si>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</si>
  <si>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</si>
  <si>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</si>
  <si>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</si>
  <si>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</si>
  <si>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</si>
  <si>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</si>
  <si>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</si>
  <si>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</si>
  <si>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</si>
  <si>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</si>
  <si>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</si>
  <si>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</si>
  <si>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</si>
  <si>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</si>
  <si>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</si>
  <si>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</si>
  <si>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</si>
  <si>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</si>
  <si>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</si>
  <si>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</si>
  <si>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</si>
  <si>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</si>
  <si>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</si>
  <si>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</si>
  <si>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</si>
  <si>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</si>
  <si>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</si>
  <si>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</si>
  <si>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</si>
  <si>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</si>
  <si>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</si>
  <si>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</si>
  <si>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</si>
  <si>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</si>
  <si>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</si>
  <si>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</si>
  <si>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</si>
  <si>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</si>
  <si>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</si>
  <si>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</si>
  <si>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</si>
  <si>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</si>
  <si>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</si>
  <si>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</si>
  <si>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</si>
  <si>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</si>
  <si>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</si>
  <si>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</si>
  <si>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</si>
  <si>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</si>
  <si>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</si>
  <si>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</si>
  <si>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</si>
  <si>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</si>
  <si>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</si>
  <si>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</si>
  <si>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</si>
  <si>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</si>
  <si>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</si>
  <si>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</si>
  <si>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</si>
  <si>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</si>
  <si>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</si>
  <si>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</si>
  <si>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</si>
  <si>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</si>
  <si>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</si>
  <si>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</si>
  <si>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</si>
  <si>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</si>
  <si>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</si>
  <si>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</si>
  <si>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</si>
  <si>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</si>
  <si>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</si>
  <si>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</si>
  <si>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</si>
  <si>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</si>
  <si>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</si>
  <si>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</si>
  <si>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</si>
  <si>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</si>
  <si>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</si>
  <si>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</si>
  <si>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</si>
  <si>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</si>
  <si>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</si>
  <si>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</si>
  <si>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</si>
  <si>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</si>
  <si>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</si>
  <si>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</si>
  <si>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</si>
  <si>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</si>
  <si>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</si>
  <si>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</si>
  <si>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</si>
  <si>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</si>
  <si>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</si>
  <si>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</si>
  <si>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</si>
  <si>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</si>
  <si>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</si>
  <si>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</si>
  <si>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</si>
  <si>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</si>
  <si>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</si>
  <si>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</si>
  <si>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</si>
  <si>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</si>
  <si>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</si>
  <si>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</si>
  <si>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</si>
  <si>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</si>
  <si>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</si>
  <si>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</si>
  <si>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</si>
  <si>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</si>
  <si>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</si>
  <si>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</si>
  <si>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</si>
  <si>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</si>
  <si>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</si>
  <si>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</si>
  <si>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</si>
  <si>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</si>
  <si>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</si>
  <si>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</si>
  <si>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</si>
  <si>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</si>
  <si>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</si>
  <si>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</si>
  <si>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</si>
  <si>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</si>
  <si>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</si>
  <si>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</si>
  <si>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</si>
  <si>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</si>
  <si>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</si>
  <si>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</si>
  <si>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</si>
  <si>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</si>
  <si>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</si>
  <si>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</si>
  <si>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</si>
  <si>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</si>
  <si>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</si>
  <si>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</si>
  <si>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</si>
  <si>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</si>
  <si>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</si>
  <si>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</si>
  <si>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</si>
  <si>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</si>
  <si>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</si>
  <si>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</si>
  <si>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</si>
  <si>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</si>
  <si>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</si>
  <si>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</si>
  <si>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</si>
  <si>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</si>
  <si>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</si>
  <si>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</si>
  <si>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</si>
  <si>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</si>
  <si>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</si>
  <si>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</si>
  <si>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</si>
  <si>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</si>
  <si>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</si>
  <si>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</si>
  <si>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</si>
  <si>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</si>
  <si>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</si>
  <si>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</si>
  <si>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</si>
  <si>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</si>
  <si>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</si>
  <si>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</si>
  <si>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</si>
  <si>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</si>
  <si>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</si>
  <si>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</si>
  <si>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</si>
  <si>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</si>
  <si>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</si>
  <si>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</si>
  <si>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</si>
  <si>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</si>
  <si>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</si>
  <si>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</si>
  <si>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</si>
  <si>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</si>
  <si>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</si>
  <si>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</si>
  <si>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</si>
  <si>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</si>
  <si>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</si>
  <si>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</si>
  <si>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</si>
  <si>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</si>
  <si>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</si>
  <si>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</si>
  <si>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</si>
  <si>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</si>
  <si>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</si>
  <si>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</si>
  <si>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</si>
  <si>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</si>
  <si>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</si>
  <si>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</si>
  <si>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</si>
  <si>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</si>
  <si>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</si>
  <si>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</si>
  <si>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</si>
  <si>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</si>
  <si>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</si>
  <si>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</si>
  <si>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</si>
  <si>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</si>
  <si>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</si>
  <si>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</si>
  <si>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</si>
  <si>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</si>
  <si>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</si>
  <si>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</si>
  <si>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</si>
  <si>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</si>
  <si>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</si>
  <si>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</si>
  <si>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</si>
  <si>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</si>
  <si>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</si>
  <si>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</si>
  <si>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</si>
  <si>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</si>
  <si>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</si>
  <si>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</si>
  <si>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</si>
  <si>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</si>
  <si>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</si>
  <si>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</si>
  <si>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</si>
  <si>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</si>
  <si>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</si>
  <si>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</si>
  <si>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</si>
  <si>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</si>
  <si>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</si>
  <si>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</si>
  <si>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</si>
  <si>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</si>
  <si>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</si>
  <si>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</si>
  <si>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</si>
  <si>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</si>
  <si>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</si>
  <si>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</si>
  <si>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</si>
  <si>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</si>
  <si>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</si>
  <si>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</si>
  <si>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</si>
  <si>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</si>
  <si>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</si>
  <si>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</si>
  <si>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</si>
  <si>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</si>
  <si>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</si>
  <si>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</si>
  <si>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</si>
  <si>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</si>
  <si>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</si>
  <si>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</si>
  <si>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</si>
  <si>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</si>
  <si>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</si>
  <si>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</si>
  <si>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</si>
  <si>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</si>
  <si>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</si>
  <si>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</si>
  <si>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</si>
  <si>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</si>
  <si>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</si>
  <si>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</si>
  <si>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</si>
  <si>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</si>
  <si>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</si>
  <si>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</si>
  <si>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</si>
  <si>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</si>
  <si>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</si>
  <si>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</si>
  <si>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</si>
  <si>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</si>
  <si>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</si>
  <si>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</si>
  <si>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</si>
  <si>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</si>
  <si>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</si>
  <si>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</si>
  <si>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</si>
  <si>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</si>
  <si>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</si>
  <si>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</si>
  <si>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</si>
  <si>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</si>
  <si>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</si>
  <si>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</si>
  <si>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</si>
  <si>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</si>
  <si>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</si>
  <si>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</si>
  <si>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</si>
  <si>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</si>
  <si>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</si>
  <si>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</si>
  <si>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</si>
  <si>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</si>
  <si>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</si>
  <si>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</si>
  <si>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</si>
  <si>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</si>
  <si>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</si>
  <si>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</si>
  <si>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</si>
  <si>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</si>
  <si>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</si>
  <si>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</si>
  <si>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</si>
  <si>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</si>
  <si>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</si>
  <si>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</si>
  <si>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</si>
  <si>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</si>
  <si>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</si>
  <si>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</si>
  <si>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</si>
  <si>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</si>
  <si>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</si>
  <si>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</si>
  <si>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</si>
  <si>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</si>
  <si>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</si>
  <si>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</si>
  <si>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</si>
  <si>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</si>
  <si>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</si>
  <si>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</si>
  <si>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</si>
  <si>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</si>
  <si>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</si>
  <si>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</si>
  <si>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</si>
  <si>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</si>
  <si>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</si>
  <si>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</si>
  <si>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</si>
  <si>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</si>
  <si>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</si>
  <si>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</si>
  <si>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</si>
  <si>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</si>
  <si>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</si>
  <si>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</si>
  <si>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</si>
  <si>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</si>
  <si>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</si>
  <si>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</si>
  <si>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</si>
  <si>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</si>
  <si>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</si>
  <si>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</si>
  <si>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</si>
  <si>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</si>
  <si>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</si>
  <si>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</si>
  <si>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</si>
  <si>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</si>
  <si>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</si>
  <si>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</si>
  <si>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</si>
  <si>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</si>
  <si>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</si>
  <si>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</si>
  <si>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</si>
  <si>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</si>
  <si>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</si>
  <si>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</si>
  <si>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</si>
  <si>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</si>
  <si>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</si>
  <si>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</si>
  <si>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</si>
  <si>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</si>
  <si>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</si>
  <si>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</si>
  <si>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</si>
  <si>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</si>
  <si>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</si>
  <si>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</si>
  <si>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</si>
  <si>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</si>
  <si>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</si>
  <si>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</si>
  <si>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</si>
  <si>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</si>
  <si>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</si>
  <si>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</si>
  <si>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</si>
  <si>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</si>
  <si>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</si>
  <si>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</si>
  <si>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</si>
  <si>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</si>
  <si>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</si>
  <si>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</si>
  <si>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</si>
  <si>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</si>
  <si>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</si>
  <si>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</si>
  <si>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</si>
  <si>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</si>
  <si>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</si>
  <si>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</si>
  <si>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</si>
  <si>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</si>
  <si>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</si>
  <si>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</si>
  <si>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</si>
  <si>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</si>
  <si>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</si>
  <si>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</si>
  <si>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</si>
  <si>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</si>
  <si>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</si>
  <si>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</si>
  <si>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</si>
  <si>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</si>
  <si>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</si>
  <si>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</si>
  <si>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</si>
  <si>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</si>
  <si>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</si>
  <si>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</si>
  <si>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</si>
  <si>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</si>
  <si>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</si>
  <si>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</si>
  <si>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</si>
  <si>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</si>
  <si>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</si>
  <si>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</si>
  <si>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</si>
  <si>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</si>
  <si>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</si>
  <si>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</si>
  <si>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</si>
  <si>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</si>
  <si>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</si>
  <si>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</si>
  <si>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</si>
  <si>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</si>
  <si>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</si>
  <si>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</si>
  <si>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</si>
  <si>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</si>
  <si>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</si>
  <si>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</si>
  <si>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</si>
  <si>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</si>
  <si>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</si>
  <si>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</si>
  <si>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</si>
  <si>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</si>
  <si>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</si>
  <si>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</si>
  <si>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</si>
  <si>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</si>
  <si>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</si>
  <si>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</si>
  <si>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</si>
  <si>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</si>
  <si>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</si>
  <si>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</si>
  <si>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</si>
  <si>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</si>
  <si>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</si>
  <si>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</si>
  <si>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</si>
  <si>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</si>
  <si>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</si>
  <si>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</si>
  <si>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</si>
  <si>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</si>
  <si>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</si>
  <si>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</si>
  <si>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</si>
  <si>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</si>
  <si>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</si>
  <si>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</si>
  <si>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</si>
  <si>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</si>
  <si>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</si>
  <si>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</si>
  <si>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</si>
  <si>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</si>
  <si>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</si>
  <si>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</si>
  <si>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</si>
  <si>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</si>
  <si>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</si>
  <si>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</si>
  <si>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</si>
  <si>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</si>
  <si>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</si>
  <si>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</si>
  <si>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</si>
  <si>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</si>
  <si>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</si>
  <si>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</si>
  <si>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</si>
  <si>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</si>
  <si>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</si>
  <si>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</si>
  <si>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</si>
  <si>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</si>
  <si>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</si>
  <si>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</si>
  <si>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</si>
  <si>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</si>
  <si>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</si>
  <si>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</si>
  <si>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</si>
  <si>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</si>
  <si>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</si>
  <si>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</si>
  <si>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</si>
  <si>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</si>
  <si>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</si>
  <si>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</si>
  <si>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</si>
  <si>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</si>
  <si>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</si>
  <si>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</si>
  <si>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</si>
  <si>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</si>
  <si>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</si>
  <si>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</si>
  <si>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</si>
  <si>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</si>
  <si>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</si>
  <si>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</si>
  <si>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</si>
  <si>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</si>
  <si>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</si>
  <si>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</si>
  <si>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</si>
  <si>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</si>
  <si>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</si>
  <si>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</si>
  <si>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</si>
  <si>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</si>
  <si>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</si>
  <si>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</si>
  <si>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</si>
  <si>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</si>
  <si>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</si>
  <si>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</si>
  <si>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</si>
  <si>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</si>
  <si>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</si>
  <si>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</si>
  <si>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</si>
  <si>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</si>
  <si>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</si>
  <si>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</si>
  <si>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</si>
  <si>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</si>
  <si>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</si>
  <si>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</si>
  <si>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</si>
  <si>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</si>
  <si>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</si>
  <si>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</si>
  <si>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</si>
  <si>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</si>
  <si>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</si>
  <si>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</si>
  <si>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</si>
  <si>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</si>
  <si>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</si>
  <si>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</si>
  <si>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</si>
  <si>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</si>
  <si>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</si>
  <si>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</si>
  <si>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</si>
  <si>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</si>
  <si>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</si>
  <si>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</si>
  <si>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</si>
  <si>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</si>
  <si>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</si>
  <si>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</si>
  <si>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</si>
  <si>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</si>
  <si>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</si>
  <si>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</si>
  <si>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</si>
  <si>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</si>
  <si>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</si>
  <si>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</si>
  <si>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</si>
  <si>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</si>
  <si>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</si>
  <si>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</si>
  <si>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</si>
  <si>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</si>
  <si>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</si>
  <si>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</si>
  <si>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</si>
  <si>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</si>
  <si>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</si>
  <si>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</si>
  <si>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</si>
  <si>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</si>
  <si>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</si>
  <si>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</si>
  <si>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</si>
  <si>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</si>
  <si>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</si>
  <si>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</si>
  <si>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</si>
  <si>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</si>
  <si>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</si>
  <si>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</si>
  <si>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</si>
  <si>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</si>
  <si>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</si>
  <si>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</si>
  <si>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</si>
  <si>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</si>
  <si>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</si>
  <si>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</si>
  <si>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</si>
  <si>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</si>
  <si>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</si>
  <si>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</si>
  <si>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</si>
  <si>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</si>
  <si>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</si>
  <si>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</si>
  <si>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</si>
  <si>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</si>
  <si>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</si>
  <si>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</si>
  <si>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</si>
  <si>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</si>
  <si>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</si>
  <si>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</si>
  <si>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</si>
  <si>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</si>
  <si>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</si>
  <si>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</si>
  <si>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</si>
  <si>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</si>
  <si>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</si>
  <si>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</si>
  <si>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</si>
  <si>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</si>
  <si>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</si>
  <si>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</si>
  <si>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</si>
  <si>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</si>
  <si>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</si>
  <si>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</si>
  <si>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</si>
  <si>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</si>
  <si>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</si>
  <si>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</si>
  <si>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</si>
  <si>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</si>
  <si>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</si>
  <si>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</si>
  <si>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</si>
  <si>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</si>
  <si>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</si>
  <si>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</si>
  <si>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</si>
  <si>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</si>
  <si>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</si>
  <si>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</si>
  <si>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</si>
  <si>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</si>
  <si>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</si>
  <si>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</si>
  <si>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</si>
  <si>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</si>
  <si>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</si>
  <si>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</si>
  <si>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</si>
  <si>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</si>
  <si>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</si>
  <si>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</si>
  <si>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</si>
  <si>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</si>
  <si>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</si>
  <si>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</si>
  <si>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</si>
  <si>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</si>
  <si>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</si>
  <si>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</si>
  <si>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</si>
  <si>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</si>
  <si>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</si>
  <si>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</si>
  <si>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</si>
  <si>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</si>
  <si>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</si>
  <si>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</si>
  <si>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</si>
  <si>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</si>
  <si>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</si>
  <si>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</si>
  <si>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</si>
  <si>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</si>
  <si>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</si>
  <si>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</si>
  <si>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</si>
  <si>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</si>
  <si>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</si>
  <si>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</si>
  <si>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</si>
  <si>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</si>
  <si>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</si>
  <si>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</si>
  <si>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</si>
  <si>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</si>
  <si>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</si>
  <si>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</si>
  <si>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</si>
  <si>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</si>
  <si>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</si>
  <si>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</si>
  <si>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</si>
  <si>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</si>
  <si>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</si>
  <si>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</si>
  <si>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</si>
  <si>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</si>
  <si>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</si>
  <si>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</si>
  <si>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</si>
  <si>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</si>
  <si>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</si>
  <si>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</si>
  <si>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</si>
  <si>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</si>
  <si>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</si>
  <si>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</si>
  <si>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</si>
  <si>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</si>
  <si>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</si>
  <si>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</si>
  <si>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</si>
  <si>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</si>
  <si>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</si>
  <si>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</si>
  <si>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</si>
  <si>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</si>
  <si>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</si>
  <si>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</si>
  <si>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</si>
  <si>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</si>
  <si>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</si>
  <si>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</si>
  <si>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</si>
  <si>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</si>
  <si>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</si>
  <si>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</si>
  <si>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</si>
  <si>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</si>
  <si>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</si>
  <si>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</si>
  <si>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</si>
  <si>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</si>
  <si>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</si>
  <si>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</si>
  <si>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</si>
  <si>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</si>
  <si>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</si>
  <si>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</si>
  <si>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</si>
  <si>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</si>
  <si>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</si>
  <si>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</si>
  <si>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</si>
  <si>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</si>
  <si>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</si>
  <si>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</si>
  <si>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</si>
  <si>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</si>
  <si>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</si>
  <si>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</si>
  <si>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</si>
  <si>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</si>
  <si>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</si>
  <si>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</si>
  <si>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</si>
  <si>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</si>
  <si>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</si>
  <si>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</si>
  <si>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</si>
  <si>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</si>
  <si>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</si>
  <si>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</si>
  <si>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</si>
  <si>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</si>
  <si>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</si>
  <si>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</si>
  <si>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</si>
  <si>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</si>
  <si>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</si>
  <si>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</si>
  <si>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</si>
  <si>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</si>
  <si>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</si>
  <si>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</si>
  <si>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</si>
  <si>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</si>
  <si>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</si>
  <si>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</si>
  <si>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</si>
  <si>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</si>
  <si>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</si>
  <si>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</si>
  <si>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</si>
  <si>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</si>
  <si>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</si>
  <si>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</si>
  <si>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</si>
  <si>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</si>
  <si>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</si>
  <si>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</si>
  <si>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</si>
  <si>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</si>
  <si>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</si>
  <si>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</si>
  <si>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</si>
  <si>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</si>
  <si>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</si>
  <si>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</si>
  <si>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</si>
  <si>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</si>
  <si>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</si>
  <si>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</si>
  <si>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</si>
  <si>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</si>
  <si>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</si>
  <si>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</si>
  <si>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</si>
  <si>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</si>
  <si>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</si>
  <si>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</si>
  <si>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</si>
  <si>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</si>
  <si>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</si>
  <si>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</si>
  <si>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</si>
  <si>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</si>
  <si>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</si>
  <si>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</si>
  <si>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</si>
  <si>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</si>
  <si>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</si>
  <si>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</si>
  <si>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</si>
  <si>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</si>
  <si>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</si>
  <si>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</si>
  <si>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</si>
  <si>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</si>
  <si>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</si>
  <si>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</si>
  <si>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</si>
  <si>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</si>
  <si>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</si>
  <si>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</si>
  <si>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</si>
  <si>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</si>
  <si>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</si>
  <si>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</si>
  <si>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</si>
  <si>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</si>
  <si>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</si>
  <si>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</si>
  <si>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</si>
  <si>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</si>
  <si>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</si>
  <si>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</si>
  <si>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</si>
  <si>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</si>
  <si>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</si>
  <si>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</si>
  <si>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</si>
  <si>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</si>
  <si>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</si>
  <si>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</si>
  <si>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</si>
  <si>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</si>
  <si>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</si>
  <si>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</si>
  <si>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</si>
  <si>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</si>
  <si>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</si>
  <si>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</si>
  <si>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</si>
  <si>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</si>
  <si>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</si>
  <si>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</si>
  <si>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</si>
  <si>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</si>
  <si>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</si>
  <si>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</si>
  <si>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</si>
  <si>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</si>
  <si>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</si>
  <si>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</si>
  <si>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</si>
  <si>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</si>
  <si>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</si>
  <si>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</si>
  <si>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</si>
  <si>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</si>
  <si>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</si>
  <si>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</si>
  <si>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</si>
  <si>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</si>
  <si>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</si>
  <si>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</si>
  <si>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</si>
  <si>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</si>
  <si>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</si>
  <si>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</si>
  <si>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</si>
  <si>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</si>
  <si>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</si>
  <si>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</si>
  <si>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</si>
  <si>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</si>
  <si>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</si>
  <si>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</si>
  <si>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</si>
  <si>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</si>
  <si>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</si>
  <si>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</si>
  <si>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</si>
  <si>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</si>
  <si>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</si>
  <si>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</si>
  <si>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</si>
  <si>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</si>
  <si>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</si>
  <si>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</si>
  <si>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</si>
  <si>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</si>
  <si>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</si>
  <si>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</si>
  <si>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</si>
  <si>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</si>
  <si>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</si>
  <si>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</si>
  <si>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</si>
  <si>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</si>
  <si>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</si>
  <si>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</si>
  <si>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</si>
  <si>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</si>
  <si>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</si>
  <si>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</si>
  <si>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</si>
  <si>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</si>
  <si>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</si>
  <si>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</si>
  <si>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</si>
  <si>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</si>
  <si>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</si>
  <si>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</si>
  <si>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</si>
  <si>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</si>
  <si>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</si>
  <si>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</si>
  <si>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</si>
  <si>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</si>
  <si>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</si>
  <si>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</si>
  <si>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</si>
  <si>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</si>
  <si>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</si>
  <si>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</si>
  <si>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</si>
  <si>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</si>
  <si>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</si>
  <si>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</si>
  <si>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</si>
  <si>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</si>
  <si>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</si>
  <si>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</si>
  <si>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</si>
  <si>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</si>
  <si>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</si>
  <si>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</si>
  <si>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</si>
  <si>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</si>
  <si>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</si>
  <si>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</si>
  <si>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</si>
  <si>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</si>
  <si>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</si>
  <si>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</si>
  <si>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</si>
  <si>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</si>
  <si>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</si>
  <si>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</si>
  <si>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</si>
  <si>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</si>
  <si>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</si>
  <si>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</si>
  <si>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</si>
  <si>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</si>
  <si>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</si>
  <si>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</si>
  <si>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</si>
  <si>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</si>
  <si>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</si>
  <si>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</si>
  <si>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</si>
  <si>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</si>
  <si>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</si>
  <si>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</si>
  <si>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</si>
  <si>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</si>
  <si>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</si>
  <si>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</si>
  <si>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</si>
  <si>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</si>
  <si>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</si>
  <si>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</si>
  <si>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</si>
  <si>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</si>
  <si>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</si>
  <si>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</si>
  <si>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</si>
  <si>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</si>
  <si>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</si>
  <si>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</si>
  <si>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</si>
  <si>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</si>
  <si>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</si>
  <si>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</si>
  <si>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</si>
  <si>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</si>
  <si>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</si>
  <si>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</si>
  <si>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</si>
  <si>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</si>
  <si>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</si>
  <si>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</si>
  <si>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</si>
  <si>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</si>
  <si>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</si>
  <si>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</si>
  <si>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</si>
  <si>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</si>
  <si>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</si>
  <si>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</si>
  <si>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</si>
  <si>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</si>
  <si>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</si>
  <si>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</si>
  <si>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</si>
  <si>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</si>
  <si>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</si>
  <si>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</si>
  <si>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</si>
  <si>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</si>
  <si>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</si>
  <si>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</si>
  <si>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</si>
  <si>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</si>
  <si>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</si>
  <si>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</si>
  <si>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</si>
  <si>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</si>
  <si>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</si>
  <si>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</si>
  <si>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</si>
  <si>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</si>
  <si>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</si>
  <si>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</si>
  <si>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</si>
  <si>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</si>
  <si>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</si>
  <si>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</si>
  <si>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</si>
  <si>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</si>
  <si>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</si>
  <si>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</si>
  <si>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</si>
  <si>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</si>
  <si>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</si>
  <si>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</si>
  <si>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</si>
  <si>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</si>
  <si>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</si>
  <si>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</si>
  <si>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</si>
  <si>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</si>
  <si>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</si>
  <si>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</si>
  <si>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</si>
  <si>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</si>
  <si>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</si>
  <si>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</si>
  <si>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</si>
  <si>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</si>
  <si>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</si>
  <si>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</si>
  <si>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</si>
  <si>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</si>
  <si>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</si>
  <si>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</si>
  <si>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</si>
  <si>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</si>
  <si>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</si>
  <si>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</si>
  <si>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</si>
  <si>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</si>
  <si>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</si>
  <si>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</si>
  <si>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</si>
  <si>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</si>
  <si>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</si>
  <si>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</si>
  <si>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</si>
  <si>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</si>
  <si>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</si>
  <si>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</si>
  <si>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</si>
  <si>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</si>
  <si>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</si>
  <si>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</si>
  <si>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</si>
  <si>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</si>
  <si>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</si>
  <si>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</si>
  <si>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</si>
  <si>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</si>
  <si>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</si>
  <si>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</si>
  <si>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</si>
  <si>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</si>
  <si>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</si>
  <si>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</si>
  <si>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</si>
  <si>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</si>
  <si>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</si>
  <si>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</si>
  <si>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</si>
  <si>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</si>
  <si>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</si>
  <si>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</si>
  <si>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</si>
  <si>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</si>
  <si>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</si>
  <si>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</si>
  <si>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</si>
  <si>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</si>
  <si>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</si>
  <si>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</si>
  <si>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</si>
  <si>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</si>
  <si>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</si>
  <si>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</si>
  <si>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</si>
  <si>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</si>
  <si>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</si>
  <si>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</si>
  <si>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</si>
  <si>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</si>
  <si>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</si>
  <si>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</si>
  <si>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</si>
  <si>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</si>
  <si>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</si>
  <si>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</si>
  <si>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</si>
  <si>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</si>
  <si>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</si>
  <si>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</si>
  <si>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</si>
  <si>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</si>
  <si>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</si>
  <si>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</si>
  <si>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</si>
  <si>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</si>
  <si>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</si>
  <si>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</si>
  <si>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</si>
  <si>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</si>
  <si>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</si>
  <si>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</si>
  <si>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</si>
  <si>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</si>
  <si>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</si>
  <si>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</si>
  <si>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</si>
  <si>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</si>
  <si>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</si>
  <si>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</si>
  <si>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</si>
  <si>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</si>
  <si>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</si>
  <si>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</si>
  <si>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</si>
  <si>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</si>
  <si>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</si>
  <si>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</si>
  <si>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</si>
  <si>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</si>
  <si>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</si>
  <si>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</si>
  <si>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</si>
  <si>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</si>
  <si>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</si>
  <si>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</si>
  <si>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</si>
  <si>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</si>
  <si>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</si>
  <si>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</si>
  <si>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</si>
  <si>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</si>
  <si>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</si>
  <si>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</si>
  <si>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</si>
  <si>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</si>
  <si>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</si>
  <si>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</si>
  <si>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</si>
  <si>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</si>
  <si>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</si>
  <si>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</si>
  <si>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</si>
  <si>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</si>
  <si>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</si>
  <si>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</si>
  <si>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</si>
  <si>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</si>
  <si>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</si>
  <si>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</si>
  <si>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</si>
  <si>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</si>
  <si>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</si>
  <si>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</si>
  <si>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</si>
  <si>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</si>
  <si>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</si>
  <si>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</si>
  <si>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</si>
  <si>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</si>
  <si>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</si>
  <si>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</si>
  <si>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</si>
  <si>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</si>
  <si>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</si>
  <si>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</si>
  <si>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</si>
  <si>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</si>
  <si>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</si>
  <si>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</si>
  <si>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</si>
  <si>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</si>
  <si>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</si>
  <si>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</si>
  <si>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</si>
  <si>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</si>
  <si>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</si>
  <si>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</si>
  <si>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</si>
  <si>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</si>
  <si>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</si>
  <si>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</si>
  <si>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</si>
  <si>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</si>
  <si>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</si>
  <si>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</si>
  <si>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</si>
  <si>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</si>
  <si>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</si>
  <si>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</si>
  <si>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</si>
  <si>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</si>
  <si>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</si>
  <si>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</si>
  <si>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</si>
  <si>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</si>
  <si>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</si>
  <si>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</si>
  <si>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</si>
  <si>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</si>
  <si>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</si>
  <si>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</si>
  <si>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</si>
  <si>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</si>
  <si>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</si>
  <si>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</si>
  <si>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</si>
  <si>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</si>
  <si>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</si>
  <si>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</si>
  <si>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</si>
  <si>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</si>
  <si>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</si>
  <si>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</si>
  <si>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</si>
  <si>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</si>
  <si>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</si>
  <si>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</si>
  <si>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</si>
  <si>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</si>
  <si>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</si>
  <si>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</si>
  <si>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</si>
  <si>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</si>
  <si>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</si>
  <si>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</si>
  <si>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</si>
  <si>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</si>
  <si>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</si>
  <si>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</si>
  <si>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</si>
  <si>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</si>
  <si>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</si>
  <si>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</si>
  <si>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</si>
  <si>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</si>
  <si>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</si>
  <si>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</si>
  <si>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</si>
  <si>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</si>
  <si>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</si>
  <si>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</si>
  <si>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</si>
  <si>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</si>
  <si>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</si>
  <si>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</si>
  <si>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</si>
  <si>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</si>
  <si>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</si>
  <si>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</si>
  <si>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</si>
  <si>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</si>
  <si>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</si>
  <si>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</si>
  <si>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</si>
  <si>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</si>
  <si>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</si>
  <si>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</si>
  <si>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</si>
  <si>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</si>
  <si>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</si>
  <si>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</si>
  <si>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</si>
  <si>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</si>
  <si>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</si>
  <si>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</si>
  <si>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</si>
  <si>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</si>
  <si>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</si>
  <si>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</si>
  <si>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</si>
  <si>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</si>
  <si>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</si>
  <si>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</si>
  <si>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</si>
  <si>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</si>
  <si>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</si>
  <si>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</si>
  <si>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</si>
  <si>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</si>
  <si>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</si>
  <si>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</si>
  <si>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</si>
  <si>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</si>
  <si>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</si>
  <si>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</si>
  <si>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</si>
  <si>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</si>
  <si>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</si>
  <si>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</si>
  <si>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</si>
  <si>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</si>
  <si>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</si>
  <si>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</si>
  <si>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</si>
  <si>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</si>
  <si>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</si>
  <si>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</si>
  <si>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</si>
  <si>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</si>
  <si>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</si>
  <si>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</si>
  <si>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</si>
  <si>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</si>
  <si>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</si>
  <si>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</si>
  <si>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</si>
  <si>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</si>
  <si>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</si>
  <si>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</si>
  <si>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</si>
  <si>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</si>
  <si>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</si>
  <si>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</si>
  <si>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</si>
  <si>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</si>
  <si>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</si>
  <si>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</si>
  <si>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</si>
  <si>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</si>
  <si>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</si>
  <si>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</si>
  <si>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</si>
  <si>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</si>
  <si>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</si>
  <si>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</si>
  <si>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</si>
  <si>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</si>
  <si>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</si>
  <si>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</si>
  <si>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</si>
  <si>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</si>
  <si>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</si>
  <si>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</si>
  <si>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</si>
  <si>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</si>
  <si>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</si>
  <si>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</si>
  <si>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</si>
  <si>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</si>
  <si>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</si>
  <si>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</si>
  <si>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</si>
  <si>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</si>
  <si>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</si>
  <si>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</si>
  <si>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</si>
  <si>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</si>
  <si>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</si>
  <si>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</si>
  <si>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</si>
  <si>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</si>
  <si>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</si>
  <si>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</si>
  <si>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</si>
  <si>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</si>
  <si>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</si>
  <si>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</si>
  <si>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</si>
  <si>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</si>
  <si>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</si>
  <si>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</si>
  <si>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</si>
  <si>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</si>
  <si>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</si>
  <si>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</si>
  <si>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</si>
  <si>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</si>
  <si>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</si>
  <si>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</si>
  <si>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</si>
  <si>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</si>
  <si>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</si>
  <si>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</si>
  <si>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</si>
  <si>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</si>
  <si>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</si>
  <si>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</si>
  <si>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</si>
  <si>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</si>
  <si>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</si>
  <si>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</si>
  <si>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</si>
  <si>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</si>
  <si>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</si>
  <si>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</si>
  <si>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</si>
  <si>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</si>
  <si>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</si>
  <si>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</si>
  <si>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</si>
  <si>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</si>
  <si>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</si>
  <si>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</si>
  <si>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</si>
  <si>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</si>
  <si>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</si>
  <si>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</si>
  <si>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</si>
  <si>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</si>
  <si>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</si>
  <si>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</si>
  <si>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</si>
  <si>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</si>
  <si>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</si>
  <si>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</si>
  <si>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</si>
  <si>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</si>
  <si>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</si>
  <si>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</si>
  <si>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</si>
  <si>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</si>
  <si>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</si>
  <si>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</si>
  <si>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</si>
  <si>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</si>
  <si>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</si>
  <si>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</si>
  <si>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</si>
  <si>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</si>
  <si>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</si>
  <si>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</si>
  <si>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</si>
  <si>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</si>
  <si>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</si>
  <si>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</si>
  <si>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</si>
  <si>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</si>
  <si>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</si>
  <si>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</si>
  <si>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</si>
  <si>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</si>
  <si>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</si>
  <si>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</si>
  <si>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</si>
  <si>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</si>
  <si>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</si>
  <si>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</si>
  <si>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</si>
  <si>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</si>
  <si>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</si>
  <si>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</si>
  <si>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</si>
  <si>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</si>
  <si>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</si>
  <si>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</si>
  <si>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</si>
  <si>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</si>
  <si>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</si>
  <si>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</si>
  <si>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</si>
  <si>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</si>
  <si>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</si>
  <si>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</si>
  <si>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</si>
  <si>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</si>
  <si>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</si>
  <si>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</si>
  <si>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</si>
  <si>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</si>
  <si>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</si>
  <si>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</si>
  <si>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</si>
  <si>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</si>
  <si>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</si>
  <si>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</si>
  <si>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</si>
  <si>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</si>
  <si>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</si>
  <si>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</si>
  <si>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</si>
  <si>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</si>
  <si>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</si>
  <si>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</si>
  <si>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</si>
  <si>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</si>
  <si>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</si>
  <si>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</si>
  <si>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</si>
  <si>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</si>
  <si>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</si>
  <si>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</si>
  <si>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</si>
  <si>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</si>
  <si>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</si>
  <si>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</si>
  <si>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</si>
  <si>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</si>
  <si>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</si>
  <si>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</si>
  <si>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</si>
  <si>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</si>
  <si>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</si>
  <si>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</si>
  <si>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</si>
  <si>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</si>
  <si>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</si>
  <si>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</si>
  <si>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</si>
  <si>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</si>
  <si>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</si>
  <si>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</si>
  <si>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</si>
  <si>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</si>
  <si>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</si>
  <si>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</si>
  <si>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</si>
  <si>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</si>
  <si>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</si>
  <si>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</si>
  <si>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</si>
  <si>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</si>
  <si>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</si>
  <si>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</si>
  <si>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</si>
  <si>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</si>
  <si>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</si>
  <si>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</si>
  <si>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</si>
  <si>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</si>
  <si>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</si>
  <si>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</si>
  <si>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</si>
  <si>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</si>
  <si>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</si>
  <si>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</si>
  <si>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</si>
  <si>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</si>
  <si>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</si>
  <si>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</si>
  <si>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</si>
  <si>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</si>
  <si>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</si>
  <si>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</si>
  <si>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</si>
  <si>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</si>
  <si>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</si>
  <si>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</si>
  <si>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</si>
  <si>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</si>
  <si>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</si>
  <si>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</si>
  <si>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</si>
  <si>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</si>
  <si>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</si>
  <si>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</si>
  <si>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</si>
  <si>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</si>
  <si>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</si>
  <si>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</si>
  <si>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</si>
  <si>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</si>
  <si>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</si>
  <si>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</si>
  <si>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</si>
  <si>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</si>
  <si>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</si>
  <si>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</si>
  <si>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</si>
  <si>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</si>
  <si>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</si>
  <si>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</si>
  <si>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</si>
  <si>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</si>
  <si>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</si>
  <si>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</si>
  <si>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</si>
  <si>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</si>
  <si>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</si>
  <si>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</si>
  <si>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</si>
  <si>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</si>
  <si>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</si>
  <si>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</si>
  <si>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</si>
  <si>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</si>
  <si>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</si>
  <si>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</si>
  <si>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</si>
  <si>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</si>
  <si>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</si>
  <si>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</si>
  <si>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</si>
  <si>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</si>
  <si>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</si>
  <si>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</si>
  <si>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</si>
  <si>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</si>
  <si>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</si>
  <si>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</si>
  <si>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</si>
  <si>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</si>
  <si>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</si>
  <si>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</si>
  <si>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</si>
  <si>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</si>
  <si>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</si>
  <si>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</si>
  <si>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</si>
  <si>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</si>
  <si>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</si>
  <si>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</si>
  <si>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</si>
  <si>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</si>
  <si>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</si>
  <si>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</si>
  <si>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</si>
  <si>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</si>
  <si>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</si>
  <si>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</si>
  <si>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</si>
  <si>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</si>
  <si>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</si>
  <si>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</si>
  <si>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</si>
  <si>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</si>
  <si>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</si>
  <si>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</si>
  <si>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</si>
  <si>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</si>
  <si>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</si>
  <si>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</si>
  <si>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</si>
  <si>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</si>
  <si>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</si>
  <si>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</si>
  <si>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</si>
  <si>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</si>
  <si>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</si>
  <si>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</si>
  <si>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</si>
  <si>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</si>
  <si>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</si>
  <si>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</si>
  <si>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</si>
  <si>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</si>
  <si>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</si>
  <si>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</si>
  <si>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</si>
  <si>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</si>
  <si>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</si>
  <si>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</si>
  <si>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</si>
  <si>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</si>
  <si>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</si>
  <si>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</si>
  <si>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</si>
  <si>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</si>
  <si>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</si>
  <si>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</si>
  <si>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</si>
  <si>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</si>
  <si>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</si>
  <si>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</si>
  <si>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</si>
  <si>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</si>
  <si>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</si>
  <si>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</si>
  <si>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</si>
  <si>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</si>
  <si>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</si>
  <si>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</si>
  <si>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</si>
  <si>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</si>
  <si>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</si>
  <si>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</si>
  <si>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</si>
  <si>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</si>
  <si>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</si>
  <si>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</si>
  <si>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</si>
  <si>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</si>
  <si>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</si>
  <si>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</si>
  <si>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</si>
  <si>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</si>
  <si>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</si>
  <si>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</si>
  <si>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</si>
  <si>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</si>
  <si>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</si>
  <si>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</si>
  <si>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</si>
  <si>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</si>
  <si>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</si>
  <si>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</si>
  <si>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</si>
  <si>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</si>
  <si>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</si>
  <si>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</si>
  <si>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</si>
  <si>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</si>
  <si>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</si>
  <si>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</si>
  <si>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</si>
  <si>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</si>
  <si>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</si>
  <si>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</si>
  <si>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</si>
  <si>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</si>
  <si>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</si>
  <si>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</si>
  <si>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</si>
  <si>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</si>
  <si>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</si>
  <si>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</si>
  <si>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</si>
  <si>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</si>
  <si>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</si>
  <si>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</si>
  <si>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</si>
  <si>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</si>
  <si>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</si>
  <si>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</si>
  <si>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</si>
  <si>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</si>
  <si>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</si>
  <si>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</si>
  <si>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</si>
  <si>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</si>
  <si>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</si>
  <si>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</si>
  <si>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</si>
  <si>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</si>
  <si>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</si>
  <si>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</si>
  <si>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</si>
  <si>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</si>
  <si>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</si>
  <si>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</si>
  <si>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</si>
  <si>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</si>
  <si>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</si>
  <si>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</si>
  <si>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</si>
  <si>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</si>
  <si>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</si>
  <si>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</si>
  <si>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</si>
  <si>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</si>
  <si>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</si>
  <si>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</si>
  <si>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</si>
  <si>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</si>
  <si>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</si>
  <si>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</si>
  <si>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</si>
  <si>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</si>
  <si>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</si>
  <si>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</si>
  <si>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</si>
  <si>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</si>
  <si>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</si>
  <si>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</si>
  <si>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</si>
  <si>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</si>
  <si>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</si>
  <si>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</si>
  <si>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</si>
  <si>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</si>
  <si>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</si>
  <si>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</si>
  <si>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</si>
  <si>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</si>
  <si>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</si>
  <si>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</si>
  <si>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</si>
  <si>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</si>
  <si>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</si>
  <si>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</si>
  <si>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</si>
  <si>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</si>
  <si>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</si>
  <si>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</si>
  <si>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</si>
  <si>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</si>
  <si>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</si>
  <si>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</si>
  <si>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</si>
  <si>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</si>
  <si>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</si>
  <si>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</si>
  <si>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</si>
  <si>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</si>
  <si>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</si>
  <si>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</si>
  <si>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</si>
  <si>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</si>
  <si>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</si>
  <si>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</si>
  <si>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</si>
  <si>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</si>
  <si>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</si>
  <si>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</si>
  <si>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</si>
  <si>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</si>
  <si>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</si>
  <si>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</si>
  <si>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</si>
  <si>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</si>
  <si>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</si>
  <si>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</si>
  <si>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</si>
  <si>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</si>
  <si>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</si>
  <si>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</si>
  <si>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</si>
  <si>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</si>
  <si>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</si>
  <si>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</si>
  <si>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</si>
  <si>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</si>
  <si>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</si>
  <si>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</si>
  <si>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</si>
  <si>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</si>
  <si>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</si>
  <si>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</si>
  <si>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</si>
  <si>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</si>
  <si>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</si>
  <si>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</si>
  <si>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</si>
  <si>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</si>
  <si>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</si>
  <si>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</si>
  <si>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</si>
  <si>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</si>
  <si>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</si>
  <si>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</si>
  <si>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</si>
  <si>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</si>
  <si>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</si>
  <si>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</si>
  <si>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</si>
  <si>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</si>
  <si>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</si>
  <si>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</si>
  <si>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</si>
  <si>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</si>
  <si>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</si>
  <si>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</si>
  <si>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</si>
  <si>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</si>
  <si>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</si>
  <si>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</si>
  <si>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</si>
  <si>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</si>
  <si>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</si>
  <si>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</si>
  <si>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</si>
  <si>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</si>
  <si>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</si>
  <si>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</si>
  <si>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</si>
  <si>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</si>
  <si>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</si>
  <si>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</si>
  <si>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</si>
  <si>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</si>
  <si>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</si>
  <si>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</si>
  <si>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</si>
  <si>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</si>
  <si>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</si>
  <si>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</si>
  <si>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</si>
  <si>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</si>
  <si>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</si>
  <si>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</si>
  <si>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</si>
  <si>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</si>
  <si>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</si>
  <si>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</si>
  <si>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</si>
  <si>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</si>
  <si>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</si>
  <si>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</si>
  <si>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</si>
  <si>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</si>
  <si>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</si>
  <si>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</si>
  <si>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</si>
  <si>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</si>
  <si>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</si>
  <si>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</si>
  <si>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</si>
  <si>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</si>
  <si>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</si>
  <si>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</si>
  <si>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</si>
  <si>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</si>
  <si>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</si>
  <si>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</si>
  <si>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</si>
  <si>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</si>
  <si>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</si>
  <si>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</si>
  <si>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</si>
  <si>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</si>
  <si>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</si>
  <si>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</si>
  <si>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</si>
  <si>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</si>
  <si>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</si>
  <si>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</si>
  <si>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</si>
  <si>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</si>
  <si>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</si>
  <si>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</si>
  <si>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</si>
  <si>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</si>
  <si>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</si>
  <si>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</si>
  <si>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</si>
  <si>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</si>
  <si>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</si>
  <si>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</si>
  <si>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</si>
  <si>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</si>
  <si>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</si>
  <si>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</si>
  <si>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</si>
  <si>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</si>
  <si>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</si>
  <si>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</si>
  <si>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</si>
  <si>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</si>
  <si>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</si>
  <si>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</si>
  <si>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</si>
  <si>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</si>
  <si>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</si>
  <si>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</si>
  <si>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</si>
  <si>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</si>
  <si>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</si>
  <si>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</si>
  <si>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</si>
  <si>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</si>
  <si>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</si>
  <si>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</si>
  <si>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</si>
  <si>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</si>
  <si>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</si>
  <si>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</si>
  <si>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</si>
  <si>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</si>
  <si>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</si>
  <si>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</si>
  <si>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</si>
  <si>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</si>
  <si>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</si>
  <si>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</si>
  <si>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</si>
  <si>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</si>
  <si>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</si>
  <si>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</si>
  <si>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</si>
  <si>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</si>
  <si>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</si>
  <si>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</si>
  <si>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</si>
  <si>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</si>
  <si>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</si>
  <si>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</si>
  <si>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</si>
  <si>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</si>
  <si>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</si>
  <si>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</si>
  <si>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</si>
  <si>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</si>
  <si>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</si>
  <si>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</si>
  <si>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</si>
  <si>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</si>
  <si>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</si>
  <si>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</si>
  <si>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</si>
  <si>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</si>
  <si>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</si>
  <si>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</si>
  <si>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</si>
  <si>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</si>
  <si>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</si>
  <si>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</si>
  <si>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</si>
  <si>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</si>
  <si>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</si>
  <si>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</si>
  <si>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</si>
  <si>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</si>
  <si>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</si>
  <si>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</si>
  <si>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</si>
  <si>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</si>
  <si>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</si>
  <si>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</si>
  <si>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</si>
  <si>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</si>
  <si>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</si>
  <si>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</si>
  <si>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</si>
  <si>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</si>
  <si>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</si>
  <si>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</si>
  <si>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</si>
  <si>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</si>
  <si>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</si>
  <si>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</si>
  <si>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</si>
  <si>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</si>
  <si>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</si>
  <si>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</si>
  <si>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</si>
  <si>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</si>
  <si>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</si>
  <si>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</si>
  <si>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</si>
  <si>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</si>
  <si>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</si>
  <si>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</si>
  <si>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</si>
  <si>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</si>
  <si>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</si>
  <si>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</si>
  <si>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</si>
  <si>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</si>
  <si>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</si>
  <si>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</si>
  <si>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</si>
  <si>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</si>
  <si>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</si>
  <si>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</si>
  <si>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</si>
  <si>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</si>
  <si>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</si>
  <si>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</si>
  <si>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</si>
  <si>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</si>
  <si>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</si>
  <si>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</si>
  <si>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</si>
  <si>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</si>
  <si>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</si>
  <si>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</si>
  <si>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</si>
  <si>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</si>
  <si>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</si>
  <si>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</si>
  <si>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</si>
  <si>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</si>
  <si>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</si>
  <si>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</si>
  <si>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</si>
  <si>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</si>
  <si>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</si>
  <si>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</si>
  <si>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</si>
  <si>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</si>
  <si>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</si>
  <si>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</si>
  <si>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</si>
  <si>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</si>
  <si>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</si>
  <si>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</si>
  <si>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</si>
  <si>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</si>
  <si>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</si>
  <si>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</si>
  <si>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</si>
  <si>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</si>
  <si>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</si>
  <si>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</si>
  <si>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</si>
  <si>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</si>
  <si>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</si>
  <si>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</si>
  <si>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</si>
  <si>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</si>
  <si>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</si>
  <si>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</si>
  <si>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</si>
  <si>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</si>
  <si>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</si>
  <si>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</si>
  <si>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</si>
  <si>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</si>
  <si>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</si>
  <si>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</si>
  <si>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</si>
  <si>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</si>
  <si>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</si>
  <si>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</si>
  <si>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</si>
  <si>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</si>
  <si>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</si>
  <si>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</si>
  <si>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</si>
  <si>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</si>
  <si>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</si>
  <si>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</si>
  <si>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</si>
  <si>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</si>
  <si>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</si>
  <si>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</si>
  <si>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</si>
  <si>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</si>
  <si>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</si>
  <si>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</si>
  <si>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</si>
  <si>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</si>
  <si>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</si>
  <si>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</si>
  <si>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</si>
  <si>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</si>
  <si>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</si>
  <si>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</si>
  <si>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</si>
  <si>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</si>
  <si>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</si>
  <si>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</si>
  <si>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</si>
  <si>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</si>
  <si>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</si>
  <si>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</si>
  <si>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</si>
  <si>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</si>
  <si>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</si>
  <si>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</si>
  <si>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</si>
  <si>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</si>
  <si>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</si>
  <si>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</si>
  <si>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</si>
  <si>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</si>
  <si>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</si>
  <si>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</si>
  <si>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</si>
  <si>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</si>
  <si>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</si>
  <si>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</si>
  <si>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</si>
  <si>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</si>
  <si>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</si>
  <si>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</si>
  <si>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</si>
  <si>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</si>
  <si>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</si>
  <si>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</si>
  <si>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</si>
  <si>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</si>
  <si>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</si>
  <si>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</si>
  <si>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</si>
  <si>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</si>
  <si>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</si>
  <si>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</si>
  <si>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</si>
  <si>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</si>
  <si>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</si>
  <si>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</si>
  <si>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</si>
  <si>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</si>
  <si>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</si>
  <si>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</si>
  <si>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</si>
  <si>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</si>
  <si>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</si>
  <si>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</si>
  <si>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</si>
  <si>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</si>
  <si>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</si>
  <si>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</si>
  <si>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</si>
  <si>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</si>
  <si>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</si>
  <si>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</si>
  <si>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</si>
  <si>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</si>
  <si>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</si>
  <si>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</si>
  <si>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</si>
  <si>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</si>
  <si>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</si>
  <si>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</si>
  <si>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</si>
  <si>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</si>
  <si>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</si>
  <si>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</si>
  <si>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</si>
  <si>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</si>
  <si>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</si>
  <si>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</si>
  <si>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</si>
  <si>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</si>
  <si>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</si>
  <si>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</si>
  <si>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</si>
  <si>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</si>
  <si>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</si>
  <si>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</si>
  <si>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</si>
  <si>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</si>
  <si>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</si>
  <si>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</si>
  <si>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</si>
  <si>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</si>
  <si>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</si>
  <si>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</si>
  <si>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</si>
  <si>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</si>
  <si>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</si>
  <si>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</si>
  <si>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</si>
  <si>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</si>
  <si>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</si>
  <si>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</si>
  <si>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</si>
  <si>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</si>
  <si>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</si>
  <si>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</si>
  <si>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</si>
  <si>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</si>
  <si>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</si>
  <si>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</si>
  <si>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</si>
  <si>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</si>
  <si>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</si>
  <si>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</si>
  <si>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</si>
  <si>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</si>
  <si>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</si>
  <si>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</si>
  <si>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</si>
  <si>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</si>
  <si>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</si>
  <si>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</si>
  <si>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</si>
  <si>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</si>
  <si>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</si>
  <si>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</si>
  <si>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</si>
  <si>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</si>
  <si>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</si>
  <si>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</si>
  <si>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</si>
  <si>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</si>
  <si>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</si>
  <si>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</si>
  <si>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</si>
  <si>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</si>
  <si>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</si>
  <si>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</si>
  <si>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</si>
  <si>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</si>
  <si>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</si>
  <si>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</si>
  <si>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</si>
  <si>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</si>
  <si>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</si>
  <si>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</si>
  <si>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</si>
  <si>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</si>
  <si>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</si>
  <si>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</si>
  <si>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</si>
  <si>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</si>
  <si>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</si>
  <si>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</si>
  <si>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</si>
  <si>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</si>
  <si>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</si>
  <si>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</si>
  <si>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</si>
  <si>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</si>
  <si>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</si>
  <si>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</si>
  <si>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</si>
  <si>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</si>
  <si>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</si>
  <si>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</si>
  <si>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</si>
  <si>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</si>
  <si>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</si>
  <si>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</si>
  <si>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</si>
  <si>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</si>
  <si>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</si>
  <si>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</si>
  <si>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</si>
  <si>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</si>
  <si>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</si>
  <si>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</si>
  <si>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</si>
  <si>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</si>
  <si>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</si>
  <si>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</si>
  <si>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</si>
  <si>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</si>
  <si>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</si>
  <si>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</si>
  <si>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</si>
  <si>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</si>
  <si>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</si>
  <si>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</si>
  <si>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</si>
  <si>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</si>
  <si>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</si>
  <si>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</si>
  <si>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</si>
  <si>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</si>
  <si>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</si>
  <si>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</si>
  <si>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</si>
  <si>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</si>
  <si>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</si>
  <si>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</si>
  <si>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</si>
  <si>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</si>
  <si>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</si>
  <si>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</si>
  <si>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</si>
  <si>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</si>
  <si>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</si>
  <si>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</si>
  <si>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</si>
  <si>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</si>
  <si>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</si>
  <si>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</si>
  <si>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</si>
  <si>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</si>
  <si>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</si>
  <si>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</si>
  <si>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</si>
  <si>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</si>
  <si>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</si>
  <si>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</si>
  <si>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</si>
  <si>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</si>
  <si>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</si>
  <si>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</si>
  <si>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</si>
  <si>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</si>
  <si>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</si>
  <si>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</si>
  <si>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</si>
  <si>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</si>
  <si>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</si>
  <si>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</si>
  <si>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</si>
  <si>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</si>
  <si>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</si>
  <si>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</si>
  <si>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</si>
  <si>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</si>
  <si>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</si>
  <si>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</si>
  <si>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</si>
  <si>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</si>
  <si>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</si>
  <si>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</si>
  <si>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</si>
  <si>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</si>
  <si>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</si>
  <si>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</si>
  <si>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</si>
  <si>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</si>
  <si>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</si>
  <si>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</si>
  <si>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</si>
  <si>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</si>
  <si>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</si>
  <si>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</si>
  <si>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</si>
  <si>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</si>
  <si>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</si>
  <si>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</si>
  <si>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</si>
  <si>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</si>
  <si>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</si>
  <si>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</si>
  <si>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</si>
  <si>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</si>
  <si>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</si>
  <si>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</si>
  <si>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</si>
  <si>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</si>
  <si>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</si>
  <si>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</si>
  <si>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</si>
  <si>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</si>
  <si>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</si>
  <si>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</si>
  <si>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</si>
  <si>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</si>
  <si>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</si>
  <si>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</si>
  <si>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</si>
  <si>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</si>
  <si>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</si>
  <si>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</si>
  <si>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</si>
  <si>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</si>
  <si>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</si>
  <si>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</si>
  <si>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</si>
  <si>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</si>
  <si>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</si>
  <si>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</si>
  <si>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</si>
  <si>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</si>
  <si>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</si>
  <si>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</si>
  <si>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</si>
  <si>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</si>
  <si>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</si>
  <si>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</si>
  <si>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</si>
  <si>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</si>
  <si>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</si>
  <si>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</si>
  <si>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</si>
  <si>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</si>
  <si>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</si>
  <si>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</si>
  <si>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</si>
  <si>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</si>
  <si>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</si>
  <si>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</si>
  <si>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</si>
  <si>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</si>
  <si>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</si>
  <si>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</si>
  <si>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</si>
  <si>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</si>
  <si>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</si>
  <si>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</si>
  <si>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</si>
  <si>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</si>
  <si>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</si>
  <si>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</si>
  <si>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</si>
  <si>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</si>
  <si>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</si>
  <si>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</si>
  <si>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</si>
  <si>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</si>
  <si>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</si>
  <si>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</si>
  <si>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</si>
  <si>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</si>
  <si>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</si>
  <si>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</si>
  <si>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</si>
  <si>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</si>
  <si>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</si>
  <si>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</si>
  <si>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</si>
  <si>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</si>
  <si>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</si>
  <si>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</si>
  <si>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</si>
  <si>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</si>
  <si>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</si>
  <si>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</si>
  <si>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</si>
  <si>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</si>
  <si>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</si>
  <si>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</si>
  <si>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</si>
  <si>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</si>
  <si>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</si>
  <si>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</si>
  <si>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</si>
  <si>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</si>
  <si>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</si>
  <si>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</si>
  <si>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</si>
  <si>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</si>
  <si>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</si>
  <si>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</si>
  <si>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</si>
  <si>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</si>
  <si>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</si>
  <si>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</si>
  <si>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</si>
  <si>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</si>
  <si>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</si>
  <si>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</si>
  <si>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</si>
  <si>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</si>
  <si>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</si>
  <si>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</si>
  <si>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</si>
  <si>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</si>
  <si>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</si>
  <si>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</si>
  <si>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</si>
  <si>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</si>
  <si>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</si>
  <si>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</si>
  <si>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</si>
  <si>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</si>
  <si>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</si>
  <si>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</si>
  <si>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</si>
  <si>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</si>
  <si>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</si>
  <si>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</si>
  <si>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</si>
  <si>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</si>
  <si>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</si>
  <si>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</si>
  <si>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</si>
  <si>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</si>
  <si>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</si>
  <si>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</si>
  <si>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</si>
  <si>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</si>
  <si>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</si>
  <si>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</si>
  <si>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</si>
  <si>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</si>
  <si>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</si>
  <si>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</si>
  <si>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</si>
  <si>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</si>
  <si>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</si>
  <si>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</si>
  <si>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</si>
  <si>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</si>
  <si>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</si>
  <si>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</si>
  <si>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</si>
  <si>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</si>
  <si>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</si>
  <si>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</si>
  <si>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</si>
  <si>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</si>
  <si>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</si>
  <si>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</si>
  <si>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</si>
  <si>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</si>
  <si>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</si>
  <si>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</si>
  <si>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</si>
  <si>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</si>
  <si>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</si>
  <si>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</si>
  <si>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</si>
  <si>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</si>
  <si>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</si>
  <si>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</si>
  <si>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</si>
  <si>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</si>
  <si>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</si>
  <si>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</si>
  <si>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</si>
  <si>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</si>
  <si>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</si>
  <si>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</si>
  <si>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</si>
  <si>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</si>
  <si>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</si>
  <si>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</si>
  <si>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</si>
  <si>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</si>
  <si>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</si>
  <si>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</si>
  <si>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</si>
  <si>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</si>
  <si>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</si>
  <si>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</si>
  <si>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</si>
  <si>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</si>
  <si>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</si>
  <si>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</si>
  <si>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</si>
  <si>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</si>
  <si>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</si>
  <si>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</si>
  <si>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</si>
  <si>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</si>
  <si>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</si>
  <si>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</si>
  <si>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</si>
  <si>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</si>
  <si>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</si>
  <si>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</si>
  <si>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</si>
  <si>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</si>
  <si>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</si>
  <si>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</si>
  <si>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</si>
  <si>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</si>
  <si>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</si>
  <si>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</si>
  <si>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</si>
  <si>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</si>
  <si>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</si>
  <si>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</si>
  <si>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</si>
  <si>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</si>
  <si>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</si>
  <si>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</si>
  <si>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</si>
  <si>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</si>
  <si>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</si>
  <si>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</si>
  <si>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</si>
  <si>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</si>
  <si>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</si>
  <si>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</si>
  <si>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</si>
  <si>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</si>
  <si>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</si>
  <si>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</si>
  <si>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</si>
  <si>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</si>
  <si>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</si>
  <si>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</si>
  <si>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</si>
  <si>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</si>
  <si>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</si>
  <si>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</si>
  <si>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</si>
  <si>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</si>
  <si>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</si>
  <si>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</si>
  <si>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</si>
  <si>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</si>
  <si>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</si>
  <si>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</si>
  <si>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</si>
  <si>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</si>
  <si>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</si>
  <si>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</si>
  <si>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</si>
  <si>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</si>
  <si>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</si>
  <si>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</si>
  <si>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</si>
  <si>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</si>
  <si>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</si>
  <si>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</si>
  <si>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</si>
  <si>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</si>
  <si>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</si>
  <si>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</si>
  <si>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</si>
  <si>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</si>
  <si>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</si>
  <si>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</si>
  <si>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</si>
  <si>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</si>
  <si>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</si>
  <si>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</si>
  <si>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</si>
  <si>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</si>
  <si>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</si>
  <si>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</si>
  <si>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</si>
  <si>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</si>
  <si>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</si>
  <si>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</si>
  <si>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</si>
  <si>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</si>
  <si>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</si>
  <si>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</si>
  <si>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</si>
  <si>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</si>
  <si>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</si>
  <si>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</si>
  <si>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</si>
  <si>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</si>
  <si>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</si>
  <si>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</si>
  <si>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</si>
  <si>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</si>
  <si>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</si>
  <si>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</si>
  <si>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</si>
  <si>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</si>
  <si>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</si>
  <si>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</si>
  <si>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</si>
  <si>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</si>
  <si>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</si>
  <si>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</si>
  <si>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</si>
  <si>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</si>
  <si>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</si>
  <si>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</si>
  <si>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</si>
  <si>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</si>
  <si>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</si>
  <si>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</si>
  <si>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</si>
  <si>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</si>
  <si>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</si>
  <si>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</si>
  <si>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</si>
  <si>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</si>
  <si>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</si>
  <si>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</si>
  <si>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</si>
  <si>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</si>
  <si>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</si>
  <si>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</si>
  <si>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</si>
  <si>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</si>
  <si>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</si>
  <si>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</si>
  <si>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</si>
  <si>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</si>
  <si>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</si>
  <si>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</si>
  <si>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</si>
  <si>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</si>
  <si>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</si>
  <si>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</si>
  <si>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</si>
  <si>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</si>
  <si>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</si>
  <si>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</si>
  <si>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</si>
  <si>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</si>
  <si>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</si>
  <si>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</si>
  <si>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</si>
  <si>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</si>
  <si>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</si>
  <si>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</si>
  <si>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</si>
  <si>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</si>
  <si>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</si>
  <si>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</si>
  <si>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</si>
  <si>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</si>
  <si>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</si>
  <si>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</si>
  <si>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</si>
  <si>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</si>
  <si>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</si>
  <si>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</si>
  <si>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</si>
  <si>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</si>
  <si>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</si>
  <si>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</si>
  <si>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</si>
  <si>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</si>
  <si>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</si>
  <si>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</si>
  <si>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</si>
  <si>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</si>
  <si>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</si>
  <si>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</si>
  <si>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</si>
  <si>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</si>
  <si>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</si>
  <si>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</si>
  <si>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</si>
  <si>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</si>
  <si>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</si>
  <si>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</si>
  <si>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</si>
  <si>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</si>
  <si>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</si>
  <si>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</si>
  <si>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</si>
  <si>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</si>
  <si>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</si>
  <si>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</si>
  <si>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</si>
  <si>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</si>
  <si>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</si>
  <si>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</si>
  <si>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</si>
  <si>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</si>
  <si>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</si>
  <si>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</si>
  <si>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</si>
  <si>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</si>
  <si>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</si>
  <si>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</si>
  <si>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</si>
  <si>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</si>
  <si>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</si>
  <si>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</si>
  <si>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</si>
  <si>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</si>
  <si>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</si>
  <si>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</si>
  <si>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</si>
  <si>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</si>
  <si>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</si>
  <si>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</si>
  <si>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</si>
  <si>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</si>
  <si>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</si>
  <si>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</si>
  <si>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</si>
  <si>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</si>
  <si>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</si>
  <si>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</si>
  <si>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</si>
  <si>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</si>
  <si>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</si>
  <si>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</si>
  <si>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</si>
  <si>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</si>
  <si>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</si>
  <si>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</si>
  <si>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</si>
  <si>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</si>
  <si>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</si>
  <si>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</si>
  <si>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</si>
  <si>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</si>
  <si>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</si>
  <si>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</si>
  <si>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</si>
  <si>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</si>
  <si>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</si>
  <si>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</si>
  <si>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</si>
  <si>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</si>
  <si>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</si>
  <si>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</si>
  <si>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</si>
  <si>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</si>
  <si>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</si>
  <si>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</si>
  <si>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</si>
  <si>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</si>
  <si>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</si>
  <si>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</si>
  <si>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</si>
  <si>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</si>
  <si>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</si>
  <si>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</si>
  <si>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</si>
  <si>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</si>
  <si>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</si>
  <si>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</si>
  <si>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</si>
  <si>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</si>
  <si>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</si>
  <si>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</si>
  <si>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</si>
  <si>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</si>
  <si>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</si>
  <si>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</si>
  <si>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</si>
  <si>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</si>
  <si>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</si>
  <si>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</si>
  <si>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</si>
  <si>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</si>
  <si>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</si>
  <si>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</si>
  <si>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</si>
  <si>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</si>
  <si>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</si>
  <si>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</si>
  <si>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</si>
  <si>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</si>
  <si>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</si>
  <si>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</si>
  <si>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</si>
  <si>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</si>
  <si>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</si>
  <si>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</si>
  <si>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</si>
  <si>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</si>
  <si>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</si>
  <si>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</si>
  <si>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</si>
  <si>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</si>
  <si>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</si>
  <si>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</si>
  <si>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</si>
  <si>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</si>
  <si>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</si>
  <si>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</si>
  <si>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</si>
  <si>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</si>
  <si>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</si>
  <si>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</si>
  <si>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</si>
  <si>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</si>
  <si>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</si>
  <si>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</si>
  <si>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</si>
  <si>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</si>
  <si>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</si>
  <si>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</si>
  <si>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</si>
  <si>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</si>
  <si>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</si>
  <si>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</si>
  <si>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</si>
  <si>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</si>
  <si>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</si>
  <si>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</si>
  <si>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</si>
  <si>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</si>
  <si>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</si>
  <si>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</si>
  <si>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</si>
  <si>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</si>
  <si>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</si>
  <si>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</si>
  <si>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</si>
  <si>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</si>
  <si>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</si>
  <si>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</si>
  <si>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</si>
  <si>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</si>
  <si>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</si>
  <si>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</si>
  <si>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</si>
  <si>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</si>
  <si>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</si>
  <si>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</si>
  <si>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</si>
  <si>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</si>
  <si>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</si>
  <si>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</si>
  <si>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</si>
  <si>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</si>
  <si>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</si>
  <si>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</si>
  <si>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</si>
  <si>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</si>
  <si>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</si>
  <si>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</si>
  <si>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</si>
  <si>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</si>
  <si>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</si>
  <si>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</si>
  <si>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</si>
  <si>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</si>
  <si>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</si>
  <si>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</si>
  <si>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</si>
  <si>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</si>
  <si>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</si>
  <si>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</si>
  <si>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</si>
  <si>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</si>
  <si>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</si>
  <si>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</si>
  <si>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</si>
  <si>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</si>
  <si>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</si>
  <si>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</si>
  <si>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</si>
  <si>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</si>
  <si>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</si>
  <si>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</si>
  <si>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</si>
  <si>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</si>
  <si>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</si>
  <si>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</si>
  <si>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</si>
  <si>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</si>
  <si>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</si>
  <si>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</si>
  <si>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</si>
  <si>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</si>
  <si>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</si>
  <si>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</si>
  <si>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</si>
  <si>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</si>
  <si>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</si>
  <si>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</si>
  <si>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</si>
  <si>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</si>
  <si>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</si>
  <si>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</si>
  <si>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</si>
  <si>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</si>
  <si>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</si>
  <si>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</si>
  <si>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</si>
  <si>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</si>
  <si>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</si>
  <si>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</si>
  <si>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</si>
  <si>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</si>
  <si>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</si>
  <si>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</si>
  <si>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</si>
  <si>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</si>
  <si>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</si>
  <si>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</si>
  <si>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</si>
  <si>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</si>
  <si>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</si>
  <si>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</si>
  <si>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</si>
  <si>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</si>
  <si>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</si>
  <si>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</si>
  <si>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</si>
  <si>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</si>
  <si>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</si>
  <si>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</si>
  <si>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</si>
  <si>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</si>
  <si>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</si>
  <si>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</si>
  <si>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</si>
  <si>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</si>
  <si>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</si>
  <si>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</si>
  <si>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</si>
  <si>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</si>
  <si>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</si>
  <si>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</si>
  <si>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</si>
  <si>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</si>
  <si>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</si>
  <si>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</si>
  <si>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</si>
  <si>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</si>
  <si>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</si>
  <si>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</si>
  <si>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</si>
  <si>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</si>
  <si>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</si>
  <si>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</si>
  <si>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</si>
  <si>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</si>
  <si>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</si>
  <si>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</si>
  <si>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</si>
  <si>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</si>
  <si>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</si>
  <si>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</si>
  <si>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</si>
  <si>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</si>
  <si>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</si>
  <si>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</si>
  <si>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</si>
  <si>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</si>
  <si>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</si>
  <si>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</si>
  <si>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</si>
  <si>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</si>
  <si>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</si>
  <si>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</si>
  <si>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</si>
  <si>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</si>
  <si>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</si>
  <si>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</si>
  <si>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</si>
  <si>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</si>
  <si>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</si>
  <si>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</si>
  <si>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</si>
  <si>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</si>
  <si>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</si>
  <si>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</si>
  <si>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</si>
  <si>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</si>
  <si>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</si>
  <si>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</si>
  <si>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</si>
  <si>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</si>
  <si>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</si>
  <si>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</si>
  <si>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</si>
  <si>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</si>
  <si>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</si>
  <si>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</si>
  <si>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</si>
  <si>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</si>
  <si>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</si>
  <si>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</si>
  <si>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</si>
  <si>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</si>
  <si>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</si>
  <si>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</si>
  <si>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</si>
  <si>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</si>
  <si>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</si>
  <si>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</si>
  <si>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</si>
  <si>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</si>
  <si>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</si>
  <si>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</si>
  <si>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</si>
  <si>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</si>
  <si>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</si>
  <si>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</si>
  <si>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</si>
  <si>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</si>
  <si>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</si>
  <si>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</si>
  <si>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</si>
  <si>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</si>
  <si>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</si>
  <si>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</si>
  <si>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</si>
  <si>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</si>
  <si>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</si>
  <si>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</si>
  <si>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</si>
  <si>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</si>
  <si>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</si>
  <si>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</si>
  <si>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</si>
  <si>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</si>
  <si>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</si>
  <si>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</si>
  <si>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</si>
  <si>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</si>
  <si>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</si>
  <si>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</si>
  <si>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</si>
  <si>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</si>
  <si>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</si>
  <si>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</si>
  <si>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</si>
  <si>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</si>
  <si>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</si>
  <si>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</si>
  <si>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</si>
  <si>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</si>
  <si>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</si>
  <si>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</si>
  <si>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</si>
  <si>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</si>
  <si>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</si>
  <si>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</si>
  <si>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</si>
  <si>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</si>
  <si>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</si>
  <si>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</si>
  <si>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</si>
  <si>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</si>
  <si>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</si>
  <si>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</si>
  <si>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</si>
  <si>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</si>
  <si>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</si>
  <si>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</si>
  <si>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</si>
  <si>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</si>
  <si>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</si>
  <si>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</si>
  <si>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</si>
  <si>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</si>
  <si>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</si>
  <si>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</si>
  <si>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</si>
  <si>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</si>
  <si>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</si>
  <si>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</si>
  <si>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</si>
  <si>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</si>
  <si>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</si>
  <si>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</si>
  <si>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</si>
  <si>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</si>
  <si>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</si>
  <si>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</si>
  <si>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</si>
  <si>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</si>
  <si>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</si>
  <si>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</si>
  <si>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</si>
  <si>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</si>
  <si>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</si>
  <si>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</si>
  <si>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</si>
  <si>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</si>
  <si>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</si>
  <si>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</si>
  <si>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</si>
  <si>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</si>
  <si>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</si>
  <si>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</si>
  <si>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</si>
  <si>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</si>
  <si>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</si>
  <si>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</si>
  <si>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</si>
  <si>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</si>
  <si>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</si>
  <si>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</si>
  <si>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</si>
  <si>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</si>
  <si>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</si>
  <si>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</si>
  <si>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</si>
  <si>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</si>
  <si>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</si>
  <si>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</si>
  <si>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</si>
  <si>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</si>
  <si>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</si>
  <si>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</si>
  <si>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</si>
  <si>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</si>
  <si>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</si>
  <si>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</si>
  <si>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</si>
  <si>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</si>
  <si>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</si>
  <si>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</si>
  <si>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</si>
  <si>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</si>
  <si>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</si>
  <si>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</si>
  <si>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</si>
  <si>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</si>
  <si>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</si>
  <si>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</si>
  <si>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</si>
  <si>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</si>
  <si>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</si>
  <si>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</si>
  <si>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</si>
  <si>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</si>
  <si>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</si>
  <si>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</si>
  <si>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</si>
  <si>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</si>
  <si>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</si>
  <si>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</si>
  <si>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</si>
  <si>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</si>
  <si>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</si>
  <si>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</si>
  <si>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</si>
  <si>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</si>
  <si>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</si>
  <si>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</si>
  <si>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</si>
  <si>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</si>
  <si>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</si>
  <si>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</si>
  <si>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</si>
  <si>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</si>
  <si>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</si>
  <si>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</si>
  <si>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</si>
  <si>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</si>
  <si>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</si>
  <si>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</si>
  <si>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</si>
  <si>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</si>
  <si>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</si>
  <si>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</si>
  <si>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</si>
  <si>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</si>
  <si>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</si>
  <si>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</si>
  <si>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</si>
  <si>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</si>
  <si>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</si>
  <si>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</si>
  <si>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</si>
  <si>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</si>
  <si>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</si>
  <si>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</si>
  <si>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</si>
  <si>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</si>
  <si>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</si>
  <si>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</si>
  <si>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</si>
  <si>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</si>
  <si>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</si>
  <si>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</si>
  <si>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</si>
  <si>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</si>
  <si>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</si>
  <si>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</si>
  <si>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</si>
  <si>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</si>
  <si>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</si>
  <si>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</si>
  <si>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</si>
  <si>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</si>
  <si>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</si>
  <si>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</si>
  <si>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</si>
  <si>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</si>
  <si>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</si>
  <si>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</si>
  <si>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</si>
  <si>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</si>
  <si>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</si>
  <si>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</si>
  <si>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</si>
  <si>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</si>
  <si>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</si>
  <si>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</si>
  <si>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</si>
  <si>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</si>
  <si>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</si>
  <si>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</si>
  <si>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</si>
  <si>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</si>
  <si>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</si>
  <si>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</si>
  <si>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</si>
  <si>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</si>
  <si>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</si>
  <si>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</si>
  <si>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</si>
  <si>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</si>
  <si>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</si>
  <si>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</si>
  <si>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</si>
  <si>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</si>
  <si>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</si>
  <si>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</si>
  <si>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</si>
  <si>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</si>
  <si>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</si>
  <si>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</si>
  <si>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</si>
  <si>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</si>
  <si>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</si>
  <si>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</si>
  <si>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</si>
  <si>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</si>
  <si>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</si>
  <si>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</si>
  <si>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</si>
  <si>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</si>
  <si>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</si>
  <si>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</si>
  <si>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</si>
  <si>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</si>
  <si>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</si>
  <si>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</si>
  <si>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</si>
  <si>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</si>
  <si>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</si>
  <si>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</si>
  <si>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</si>
  <si>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</si>
  <si>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</si>
  <si>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</si>
  <si>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</si>
  <si>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</si>
  <si>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</si>
  <si>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</si>
  <si>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</si>
  <si>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</si>
  <si>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</si>
  <si>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</si>
  <si>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</si>
  <si>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</si>
  <si>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</si>
  <si>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</si>
  <si>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</si>
  <si>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</si>
  <si>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</si>
  <si>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</si>
  <si>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</si>
  <si>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</si>
  <si>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</si>
  <si>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</si>
  <si>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</si>
  <si>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</si>
  <si>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</si>
  <si>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</si>
  <si>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</si>
  <si>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</si>
  <si>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</si>
  <si>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</si>
  <si>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</si>
  <si>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</si>
  <si>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</si>
  <si>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</si>
  <si>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</si>
  <si>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</si>
  <si>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</si>
  <si>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</si>
  <si>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</si>
  <si>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</si>
  <si>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</si>
  <si>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</si>
  <si>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</si>
  <si>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</si>
  <si>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</si>
  <si>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</si>
  <si>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</si>
  <si>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</si>
  <si>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</si>
  <si>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</si>
  <si>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</si>
  <si>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</si>
  <si>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</si>
  <si>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</si>
  <si>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</si>
  <si>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</si>
  <si>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</si>
  <si>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</si>
  <si>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</si>
  <si>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</si>
  <si>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</si>
  <si>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</si>
  <si>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</si>
  <si>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</si>
  <si>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</si>
  <si>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</si>
  <si>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</si>
  <si>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</si>
  <si>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</si>
  <si>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</si>
  <si>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</si>
  <si>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</si>
  <si>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</si>
  <si>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</si>
  <si>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</si>
  <si>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</si>
  <si>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</si>
  <si>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</si>
  <si>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</si>
  <si>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</si>
  <si>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</si>
  <si>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</si>
  <si>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</si>
  <si>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</si>
  <si>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</si>
  <si>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</si>
  <si>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</si>
  <si>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</si>
  <si>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</si>
  <si>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</si>
  <si>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</si>
  <si>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</si>
  <si>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</si>
  <si>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</si>
  <si>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</si>
  <si>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</si>
  <si>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</si>
  <si>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</si>
  <si>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</si>
  <si>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</si>
  <si>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</si>
  <si>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</si>
  <si>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</si>
  <si>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</si>
  <si>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</si>
  <si>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</si>
  <si>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</si>
  <si>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</si>
  <si>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</si>
  <si>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</si>
  <si>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</si>
  <si>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</si>
  <si>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</si>
  <si>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</si>
  <si>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</si>
  <si>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</si>
  <si>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</si>
  <si>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</si>
  <si>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</si>
  <si>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</si>
  <si>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</si>
  <si>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</si>
  <si>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</si>
  <si>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</si>
  <si>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</si>
  <si>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</si>
  <si>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</si>
  <si>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</si>
  <si>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</si>
  <si>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</si>
  <si>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</si>
  <si>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</si>
  <si>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</si>
  <si>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</si>
  <si>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</si>
  <si>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</si>
  <si>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</si>
  <si>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</si>
  <si>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</si>
  <si>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</si>
  <si>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</si>
  <si>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</si>
  <si>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</si>
  <si>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</si>
  <si>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</si>
  <si>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</si>
  <si>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</si>
  <si>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</si>
  <si>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</si>
  <si>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</si>
  <si>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</si>
  <si>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</si>
  <si>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</si>
  <si>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</si>
  <si>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</si>
  <si>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</si>
  <si>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</si>
  <si>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</si>
  <si>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</si>
  <si>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</si>
  <si>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</si>
  <si>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</si>
  <si>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</si>
  <si>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</si>
  <si>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</si>
  <si>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</si>
  <si>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</si>
  <si>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</si>
  <si>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</si>
  <si>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</si>
  <si>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</si>
  <si>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</si>
  <si>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</si>
  <si>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</si>
  <si>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</si>
  <si>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</si>
  <si>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</si>
  <si>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</si>
  <si>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</si>
  <si>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</si>
  <si>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</si>
  <si>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</si>
  <si>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</si>
  <si>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</si>
  <si>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</si>
  <si>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</si>
  <si>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</si>
  <si>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</si>
  <si>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</si>
  <si>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</si>
  <si>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</si>
  <si>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</si>
  <si>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</si>
  <si>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</si>
  <si>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</si>
  <si>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</si>
  <si>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</si>
  <si>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</si>
  <si>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</si>
  <si>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</si>
  <si>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</si>
  <si>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</si>
  <si>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</si>
  <si>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</si>
  <si>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</si>
  <si>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</si>
  <si>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</si>
  <si>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</si>
  <si>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</si>
  <si>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</si>
  <si>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</si>
  <si>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</si>
  <si>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</si>
  <si>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</si>
  <si>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</si>
  <si>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</si>
  <si>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</si>
  <si>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</si>
  <si>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</si>
  <si>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</si>
  <si>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</si>
  <si>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</si>
  <si>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</si>
  <si>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</si>
  <si>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</si>
  <si>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</si>
  <si>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</si>
  <si>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</si>
  <si>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</si>
  <si>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</si>
  <si>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</si>
  <si>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</si>
  <si>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</si>
  <si>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</si>
  <si>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</si>
  <si>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</si>
  <si>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</si>
  <si>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</si>
  <si>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</si>
  <si>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</si>
  <si>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</si>
  <si>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</si>
  <si>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</si>
  <si>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</si>
  <si>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</si>
  <si>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</si>
  <si>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</si>
  <si>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</si>
  <si>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</si>
  <si>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</si>
  <si>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</si>
  <si>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</si>
  <si>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</si>
  <si>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</si>
  <si>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</si>
  <si>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</si>
  <si>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</si>
  <si>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</si>
  <si>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</si>
  <si>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</si>
  <si>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</si>
  <si>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</si>
  <si>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</si>
  <si>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</si>
  <si>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</si>
  <si>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</si>
  <si>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</si>
  <si>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</si>
  <si>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</si>
  <si>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</si>
  <si>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</si>
  <si>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</si>
  <si>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</si>
  <si>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</si>
  <si>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</si>
  <si>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</si>
  <si>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</si>
  <si>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</si>
  <si>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</si>
  <si>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</si>
  <si>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</si>
  <si>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</si>
  <si>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</si>
  <si>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</si>
  <si>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</si>
  <si>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</si>
  <si>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</si>
  <si>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</si>
  <si>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</si>
  <si>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</si>
  <si>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</si>
  <si>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</si>
  <si>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</si>
  <si>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</si>
  <si>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</si>
  <si>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</si>
  <si>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</si>
  <si>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</si>
  <si>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</si>
  <si>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</si>
  <si>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</si>
  <si>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</si>
  <si>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</si>
  <si>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</si>
  <si>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</si>
  <si>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</si>
  <si>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</si>
  <si>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</si>
  <si>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</si>
  <si>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</si>
  <si>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</si>
  <si>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</si>
  <si>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</si>
  <si>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</si>
  <si>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</si>
  <si>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</si>
  <si>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</si>
  <si>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</si>
  <si>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</si>
  <si>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</si>
  <si>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</si>
  <si>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</si>
  <si>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</si>
  <si>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</si>
  <si>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</si>
  <si>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</si>
  <si>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</si>
  <si>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</si>
  <si>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</si>
  <si>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</si>
  <si>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</si>
  <si>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</si>
  <si>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</si>
  <si>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</si>
  <si>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</si>
  <si>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</si>
  <si>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</si>
  <si>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</si>
  <si>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</si>
  <si>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</si>
  <si>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</si>
  <si>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</si>
  <si>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</si>
  <si>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</si>
  <si>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</si>
  <si>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</si>
  <si>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</si>
  <si>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</si>
  <si>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</si>
  <si>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</si>
  <si>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</si>
  <si>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</si>
  <si>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</si>
  <si>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</si>
  <si>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</si>
  <si>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</si>
  <si>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</si>
  <si>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</si>
  <si>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</si>
  <si>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</si>
  <si>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</si>
  <si>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</si>
  <si>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</si>
  <si>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</si>
  <si>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</si>
  <si>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</si>
  <si>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</si>
  <si>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</si>
  <si>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</si>
  <si>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</si>
  <si>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</si>
  <si>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</si>
  <si>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</si>
  <si>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</si>
  <si>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</si>
  <si>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</si>
  <si>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</si>
  <si>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</si>
  <si>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</si>
  <si>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</si>
  <si>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</si>
  <si>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</si>
  <si>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</si>
  <si>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</si>
  <si>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</si>
  <si>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</si>
  <si>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</si>
  <si>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</si>
  <si>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</si>
  <si>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</si>
  <si>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</si>
  <si>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</si>
  <si>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</si>
  <si>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</si>
  <si>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</si>
  <si>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</si>
  <si>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</si>
  <si>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</si>
  <si>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</si>
  <si>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</si>
  <si>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</si>
  <si>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</si>
  <si>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</si>
  <si>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</si>
  <si>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</si>
  <si>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</si>
  <si>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</si>
  <si>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</si>
  <si>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</si>
  <si>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</si>
  <si>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</si>
  <si>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</si>
  <si>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</si>
  <si>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</si>
  <si>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</si>
  <si>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</si>
  <si>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</si>
  <si>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</si>
  <si>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</si>
  <si>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</si>
  <si>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</si>
  <si>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</si>
  <si>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</si>
  <si>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</si>
  <si>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</si>
  <si>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</si>
  <si>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</si>
  <si>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</si>
  <si>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</si>
  <si>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</si>
  <si>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</si>
  <si>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</si>
  <si>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</si>
  <si>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</si>
  <si>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</si>
  <si>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</si>
  <si>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</si>
  <si>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</si>
  <si>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</si>
  <si>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</si>
  <si>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</si>
  <si>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</si>
  <si>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</si>
  <si>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</si>
  <si>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</si>
  <si>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</si>
  <si>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</si>
  <si>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</si>
  <si>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</si>
  <si>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</si>
  <si>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</si>
  <si>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</si>
  <si>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</si>
  <si>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</si>
  <si>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</si>
  <si>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</si>
  <si>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</si>
  <si>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</si>
  <si>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</si>
  <si>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</si>
  <si>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</si>
  <si>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</si>
  <si>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</si>
  <si>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</si>
  <si>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</si>
  <si>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</si>
  <si>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</si>
  <si>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</si>
  <si>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</si>
  <si>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</si>
  <si>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</si>
  <si>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</si>
  <si>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</si>
  <si>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</si>
  <si>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</si>
  <si>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</si>
  <si>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</si>
  <si>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</si>
  <si>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</si>
  <si>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</si>
  <si>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</si>
  <si>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</si>
  <si>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</si>
  <si>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</si>
  <si>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</si>
  <si>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</si>
  <si>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</si>
  <si>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</si>
  <si>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</si>
  <si>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</si>
  <si>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</si>
  <si>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</si>
  <si>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</si>
  <si>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</si>
  <si>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</si>
  <si>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</si>
  <si>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</si>
  <si>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</si>
  <si>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</si>
  <si>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</si>
  <si>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</si>
  <si>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</si>
  <si>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</si>
  <si>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</si>
  <si>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</si>
  <si>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</si>
  <si>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</si>
  <si>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</si>
  <si>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</si>
  <si>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</si>
  <si>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</si>
  <si>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</si>
  <si>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</si>
  <si>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</si>
  <si>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</si>
  <si>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</si>
  <si>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</si>
  <si>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</si>
  <si>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</si>
  <si>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</si>
  <si>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</si>
  <si>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</si>
  <si>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</si>
  <si>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</si>
  <si>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</si>
  <si>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</si>
  <si>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</si>
  <si>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</si>
  <si>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</si>
  <si>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</si>
  <si>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</si>
  <si>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</si>
  <si>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</si>
  <si>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</si>
  <si>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</si>
  <si>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</si>
  <si>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</si>
  <si>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</si>
  <si>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</si>
  <si>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</si>
  <si>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</si>
  <si>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</si>
  <si>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</si>
  <si>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</si>
  <si>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</si>
  <si>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</si>
  <si>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</si>
  <si>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</si>
  <si>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</si>
  <si>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</si>
  <si>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</si>
  <si>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</si>
  <si>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</si>
  <si>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</si>
  <si>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</si>
  <si>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</si>
  <si>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</si>
  <si>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</si>
  <si>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</si>
  <si>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</si>
  <si>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</si>
  <si>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</si>
  <si>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</si>
  <si>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</si>
  <si>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</si>
  <si>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</si>
  <si>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</si>
  <si>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</si>
  <si>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</si>
  <si>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</si>
  <si>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</si>
  <si>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</si>
  <si>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</si>
  <si>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</si>
  <si>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</si>
  <si>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</si>
  <si>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</si>
  <si>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</si>
  <si>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</si>
  <si>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</si>
  <si>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</si>
  <si>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</si>
  <si>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</si>
  <si>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</si>
  <si>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</si>
  <si>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</si>
  <si>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</si>
  <si>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</si>
  <si>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</si>
  <si>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</si>
  <si>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</si>
  <si>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</si>
  <si>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</si>
  <si>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</si>
  <si>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</si>
  <si>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</si>
  <si>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</si>
  <si>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</si>
  <si>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</si>
  <si>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</si>
  <si>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</si>
  <si>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</si>
  <si>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</si>
  <si>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</si>
  <si>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</si>
  <si>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</si>
  <si>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</si>
  <si>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</si>
  <si>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</si>
  <si>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</si>
  <si>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</si>
  <si>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</si>
  <si>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</si>
  <si>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</si>
  <si>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</si>
  <si>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</si>
  <si>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</si>
  <si>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</si>
  <si>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</si>
  <si>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</si>
  <si>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</si>
  <si>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</si>
  <si>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</si>
  <si>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</si>
  <si>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</si>
  <si>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</si>
  <si>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</si>
  <si>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</si>
  <si>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</si>
  <si>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</si>
  <si>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</si>
  <si>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</si>
  <si>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</si>
  <si>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</si>
  <si>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</si>
  <si>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</si>
  <si>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</si>
  <si>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</si>
  <si>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</si>
  <si>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</si>
  <si>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</si>
  <si>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</si>
  <si>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</si>
  <si>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</si>
  <si>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</si>
  <si>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</si>
  <si>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</si>
  <si>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</si>
  <si>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</si>
  <si>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</si>
  <si>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</si>
  <si>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</si>
  <si>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</si>
  <si>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</si>
  <si>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</si>
  <si>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</si>
  <si>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</si>
  <si>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</si>
  <si>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</si>
  <si>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</si>
  <si>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</si>
  <si>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</si>
  <si>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</si>
  <si>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</si>
  <si>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</si>
  <si>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</si>
  <si>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</si>
  <si>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</si>
  <si>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</si>
  <si>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</si>
  <si>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</si>
  <si>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</si>
  <si>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</si>
  <si>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</si>
  <si>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</si>
  <si>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</si>
  <si>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</si>
  <si>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</si>
  <si>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</si>
  <si>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</si>
  <si>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</si>
  <si>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</si>
  <si>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</si>
  <si>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</si>
  <si>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</si>
  <si>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</si>
  <si>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</si>
  <si>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</si>
  <si>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</si>
  <si>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</si>
  <si>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</si>
  <si>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</si>
  <si>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</si>
  <si>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</si>
  <si>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</si>
  <si>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</si>
  <si>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</si>
  <si>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</si>
  <si>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</si>
  <si>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</si>
  <si>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</si>
  <si>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</si>
  <si>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</si>
  <si>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</si>
  <si>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</si>
  <si>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</si>
  <si>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</si>
  <si>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</si>
  <si>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</si>
  <si>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</si>
  <si>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</si>
  <si>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</si>
  <si>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</si>
  <si>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</si>
  <si>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</si>
  <si>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</si>
  <si>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</si>
  <si>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</si>
  <si>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</si>
  <si>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</si>
  <si>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</si>
  <si>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</si>
  <si>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</si>
  <si>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</si>
  <si>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</si>
  <si>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</si>
  <si>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</si>
  <si>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</si>
  <si>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</si>
  <si>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</si>
  <si>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</si>
  <si>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</si>
  <si>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</si>
  <si>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</si>
  <si>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</si>
  <si>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</si>
  <si>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</si>
  <si>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</si>
  <si>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</si>
  <si>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</si>
  <si>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</si>
  <si>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</si>
  <si>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</si>
  <si>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</si>
  <si>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</si>
  <si>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</si>
  <si>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</si>
  <si>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</si>
  <si>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</si>
  <si>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</si>
  <si>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</si>
  <si>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</si>
  <si>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</si>
  <si>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</si>
  <si>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</si>
  <si>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</si>
  <si>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</si>
  <si>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</si>
  <si>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</si>
  <si>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</si>
  <si>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</si>
  <si>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</si>
  <si>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</si>
  <si>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</si>
  <si>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</si>
  <si>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</si>
  <si>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</si>
  <si>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</si>
  <si>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</si>
  <si>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</si>
  <si>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</si>
  <si>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</si>
  <si>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</si>
  <si>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</si>
  <si>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</si>
  <si>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</si>
  <si>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</si>
  <si>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</si>
  <si>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</si>
  <si>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</si>
  <si>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</si>
  <si>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</si>
  <si>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</si>
  <si>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</si>
  <si>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</si>
  <si>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</si>
  <si>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</si>
  <si>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</si>
  <si>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</si>
  <si>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</si>
  <si>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</si>
  <si>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</si>
  <si>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</si>
  <si>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</si>
  <si>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</si>
  <si>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</si>
  <si>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</si>
  <si>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</si>
  <si>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</si>
  <si>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</si>
  <si>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</si>
  <si>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</si>
  <si>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</si>
  <si>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</si>
  <si>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</si>
  <si>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</si>
  <si>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</si>
  <si>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</si>
  <si>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</si>
  <si>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</si>
  <si>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</si>
  <si>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</si>
  <si>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</si>
  <si>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</si>
  <si>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</si>
  <si>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</si>
  <si>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</si>
  <si>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</si>
  <si>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</si>
  <si>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</si>
  <si>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</si>
  <si>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</si>
  <si>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</si>
  <si>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</si>
  <si>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</si>
  <si>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</si>
  <si>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</si>
  <si>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</si>
  <si>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</si>
  <si>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</si>
  <si>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</si>
  <si>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</si>
  <si>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</si>
  <si>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</si>
  <si>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</si>
  <si>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</si>
  <si>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</si>
  <si>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</si>
  <si>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</si>
  <si>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</si>
  <si>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</si>
  <si>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</si>
  <si>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</si>
  <si>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</si>
  <si>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</si>
  <si>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</si>
  <si>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</si>
  <si>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</si>
  <si>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</si>
  <si>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</si>
  <si>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</si>
  <si>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</si>
  <si>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</si>
  <si>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</si>
  <si>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</si>
  <si>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</si>
  <si>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</si>
  <si>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</si>
  <si>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</si>
  <si>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</si>
  <si>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</si>
  <si>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</si>
  <si>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</si>
  <si>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</si>
  <si>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</si>
  <si>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</si>
  <si>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</si>
  <si>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</si>
  <si>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</si>
  <si>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</si>
  <si>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</si>
  <si>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</si>
  <si>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</si>
  <si>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</si>
  <si>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</si>
  <si>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</si>
  <si>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</si>
  <si>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</si>
  <si>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</si>
  <si>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</si>
  <si>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</si>
  <si>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</si>
  <si>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</si>
  <si>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</si>
  <si>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</si>
  <si>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</si>
  <si>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</si>
  <si>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</si>
  <si>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</si>
  <si>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</si>
  <si>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</si>
  <si>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</si>
  <si>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</si>
  <si>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</si>
  <si>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</si>
  <si>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</si>
  <si>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</si>
  <si>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</si>
  <si>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</si>
  <si>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</si>
  <si>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</si>
  <si>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</si>
  <si>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</si>
  <si>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</si>
  <si>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</si>
  <si>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</si>
  <si>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</si>
  <si>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</si>
  <si>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</si>
  <si>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</si>
  <si>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</si>
  <si>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</si>
  <si>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</si>
  <si>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</si>
  <si>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</si>
  <si>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</si>
  <si>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</si>
  <si>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</si>
  <si>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</si>
  <si>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</si>
  <si>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</si>
  <si>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</si>
  <si>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</si>
  <si>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</si>
  <si>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</si>
  <si>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</si>
  <si>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</si>
  <si>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</si>
  <si>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</si>
  <si>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</si>
  <si>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</si>
  <si>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</si>
  <si>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</si>
  <si>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</si>
  <si>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</si>
  <si>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</si>
  <si>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</si>
  <si>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</si>
  <si>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</si>
  <si>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</si>
  <si>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</si>
  <si>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</si>
  <si>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</si>
  <si>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</si>
  <si>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</si>
  <si>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</si>
  <si>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</si>
  <si>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</si>
  <si>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</si>
  <si>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</si>
  <si>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</si>
  <si>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</si>
  <si>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</si>
  <si>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</si>
  <si>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</si>
  <si>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</si>
  <si>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</si>
  <si>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</si>
  <si>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</si>
  <si>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</si>
  <si>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</si>
  <si>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</si>
  <si>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</si>
  <si>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</si>
  <si>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</si>
  <si>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</si>
  <si>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</si>
  <si>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</si>
  <si>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</si>
  <si>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</si>
  <si>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</si>
  <si>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</si>
  <si>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</si>
  <si>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</si>
  <si>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</si>
  <si>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</si>
  <si>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</si>
  <si>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</si>
  <si>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</si>
  <si>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</si>
  <si>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</si>
  <si>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</si>
  <si>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</si>
  <si>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</si>
  <si>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</si>
  <si>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</si>
  <si>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</si>
  <si>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</si>
  <si>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</si>
  <si>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</si>
  <si>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</si>
  <si>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</si>
  <si>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</si>
  <si>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</si>
  <si>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</si>
  <si>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</si>
  <si>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</si>
  <si>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</si>
  <si>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</si>
  <si>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</si>
  <si>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</si>
  <si>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</si>
  <si>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</si>
  <si>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</si>
  <si>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</si>
  <si>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</si>
  <si>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</si>
  <si>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</si>
  <si>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</si>
  <si>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</si>
  <si>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</si>
  <si>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</si>
  <si>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</si>
  <si>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</si>
  <si>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</si>
  <si>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</si>
  <si>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</si>
  <si>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</si>
  <si>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</si>
  <si>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</si>
  <si>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</si>
  <si>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</si>
  <si>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</si>
  <si>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</si>
  <si>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</si>
  <si>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</si>
  <si>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</si>
  <si>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</si>
  <si>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</si>
  <si>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</si>
  <si>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</si>
  <si>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</si>
  <si>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</si>
  <si>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</si>
  <si>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</si>
  <si>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</si>
  <si>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</si>
  <si>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</si>
  <si>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</si>
  <si>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</si>
  <si>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</si>
  <si>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</si>
  <si>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</si>
  <si>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</si>
  <si>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</si>
  <si>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</si>
  <si>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</si>
  <si>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</si>
  <si>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</si>
  <si>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</si>
  <si>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</si>
  <si>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</si>
  <si>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</si>
  <si>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</si>
  <si>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</si>
  <si>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</si>
  <si>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</si>
  <si>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</si>
  <si>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</si>
  <si>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</si>
  <si>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</si>
  <si>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</si>
  <si>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</si>
  <si>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</si>
  <si>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</si>
  <si>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</si>
  <si>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</si>
  <si>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</si>
  <si>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</si>
  <si>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</si>
  <si>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</si>
  <si>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</si>
  <si>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</si>
  <si>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</si>
  <si>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</si>
  <si>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</si>
  <si>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</si>
  <si>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</si>
  <si>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</si>
  <si>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</si>
  <si>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</si>
  <si>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</si>
  <si>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</si>
  <si>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</si>
  <si>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</si>
  <si>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</si>
  <si>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</si>
  <si>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</si>
  <si>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</si>
  <si>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</si>
  <si>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</si>
  <si>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</si>
  <si>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</si>
  <si>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</si>
  <si>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</si>
  <si>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</si>
  <si>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</si>
  <si>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</si>
  <si>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</si>
  <si>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</si>
  <si>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</si>
  <si>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</si>
  <si>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</si>
  <si>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</si>
  <si>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</si>
  <si>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</si>
  <si>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</si>
  <si>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</si>
  <si>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</si>
  <si>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</si>
  <si>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</si>
  <si>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</si>
  <si>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</si>
  <si>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</si>
  <si>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</si>
  <si>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</si>
  <si>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</si>
  <si>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</si>
  <si>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</si>
  <si>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</si>
  <si>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</si>
  <si>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</si>
  <si>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</si>
  <si>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</si>
  <si>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</si>
  <si>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</si>
  <si>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</si>
  <si>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</si>
  <si>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</si>
  <si>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</si>
  <si>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</si>
  <si>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</si>
  <si>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</si>
  <si>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</si>
  <si>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</si>
  <si>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</si>
  <si>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</si>
  <si>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</si>
  <si>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</si>
  <si>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</si>
  <si>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</si>
  <si>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</si>
  <si>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</si>
  <si>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</si>
  <si>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</si>
  <si>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</si>
  <si>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</si>
  <si>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</si>
  <si>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</si>
  <si>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</si>
  <si>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</si>
  <si>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</si>
  <si>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</si>
  <si>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</si>
  <si>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</si>
  <si>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</si>
  <si>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</si>
  <si>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</si>
  <si>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</si>
  <si>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</si>
  <si>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</si>
  <si>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</si>
  <si>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</si>
  <si>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</si>
  <si>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</si>
  <si>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</si>
  <si>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</si>
  <si>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</si>
  <si>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</si>
  <si>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</si>
  <si>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</si>
  <si>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</si>
  <si>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</si>
  <si>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</si>
  <si>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</si>
  <si>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</si>
  <si>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</si>
  <si>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</si>
  <si>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</si>
  <si>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</si>
  <si>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</si>
  <si>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</si>
  <si>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</si>
  <si>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</si>
  <si>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</si>
  <si>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</si>
  <si>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</si>
  <si>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</si>
  <si>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</si>
  <si>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</si>
  <si>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</si>
  <si>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</si>
  <si>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</si>
  <si>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</si>
  <si>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</si>
  <si>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</si>
  <si>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</si>
  <si>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</si>
  <si>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</si>
  <si>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</si>
  <si>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</si>
  <si>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</si>
  <si>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</si>
  <si>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</si>
  <si>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</si>
  <si>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</si>
  <si>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</si>
  <si>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</si>
  <si>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</si>
  <si>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</si>
  <si>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</si>
  <si>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</si>
  <si>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</si>
  <si>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</si>
  <si>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</si>
  <si>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</si>
  <si>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</si>
  <si>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</si>
  <si>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</si>
  <si>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</si>
  <si>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</si>
  <si>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</si>
  <si>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</si>
  <si>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</si>
  <si>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</si>
  <si>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</si>
  <si>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</si>
  <si>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</si>
  <si>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</si>
  <si>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</si>
  <si>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</si>
  <si>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</si>
  <si>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</si>
  <si>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</si>
  <si>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</si>
  <si>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</si>
  <si>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</si>
  <si>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</si>
  <si>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</si>
  <si>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</si>
  <si>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</si>
  <si>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</si>
  <si>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</si>
  <si>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</si>
  <si>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</si>
  <si>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</si>
  <si>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</si>
  <si>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</si>
  <si>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</si>
  <si>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</si>
  <si>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</si>
  <si>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</si>
  <si>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</si>
  <si>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</si>
  <si>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</si>
  <si>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</si>
  <si>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</si>
  <si>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</si>
  <si>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</si>
  <si>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</si>
  <si>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</si>
  <si>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</si>
  <si>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</si>
  <si>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</si>
  <si>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</si>
  <si>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</si>
  <si>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</si>
  <si>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</si>
  <si>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</si>
  <si>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</si>
  <si>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</si>
  <si>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</si>
  <si>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</si>
  <si>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</si>
  <si>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</si>
  <si>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</si>
  <si>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</si>
  <si>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</si>
  <si>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</si>
  <si>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</si>
  <si>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</si>
  <si>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</si>
  <si>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</si>
  <si>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</si>
  <si>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</si>
  <si>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</si>
  <si>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</si>
  <si>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</si>
  <si>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</si>
  <si>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</si>
  <si>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</si>
  <si>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</si>
  <si>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</si>
  <si>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</si>
  <si>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</si>
  <si>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</si>
  <si>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</si>
  <si>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</si>
  <si>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</si>
  <si>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</si>
  <si>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</si>
  <si>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</si>
  <si>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</si>
  <si>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</si>
  <si>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</si>
  <si>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</si>
  <si>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</si>
  <si>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</si>
  <si>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</si>
  <si>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</si>
  <si>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</si>
  <si>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</si>
  <si>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</si>
  <si>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</si>
  <si>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</si>
  <si>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</si>
  <si>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</si>
  <si>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</si>
  <si>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</si>
  <si>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</si>
  <si>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</si>
  <si>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</si>
  <si>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</si>
  <si>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</si>
  <si>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</si>
  <si>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</si>
  <si>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</si>
  <si>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</si>
  <si>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</si>
  <si>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</si>
  <si>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</si>
  <si>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</si>
  <si>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</si>
  <si>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</si>
  <si>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</si>
  <si>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</si>
  <si>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</si>
  <si>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</si>
  <si>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</si>
  <si>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</si>
  <si>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</si>
  <si>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</si>
  <si>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</si>
  <si>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</si>
  <si>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</si>
  <si>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</si>
  <si>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</si>
  <si>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</si>
  <si>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</si>
  <si>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</si>
  <si>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</si>
  <si>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</si>
  <si>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</si>
  <si>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</si>
  <si>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</si>
  <si>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</si>
  <si>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</si>
  <si>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</si>
  <si>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</si>
  <si>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</si>
  <si>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</si>
  <si>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</si>
  <si>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</si>
  <si>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</si>
  <si>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</si>
  <si>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</si>
  <si>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</si>
  <si>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</si>
  <si>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</si>
  <si>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</si>
  <si>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</si>
  <si>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</si>
  <si>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</si>
  <si>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</si>
  <si>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</si>
  <si>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</si>
  <si>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</si>
  <si>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</si>
  <si>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</si>
  <si>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</si>
  <si>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</si>
  <si>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</si>
  <si>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</si>
  <si>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</si>
  <si>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</si>
  <si>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</si>
  <si>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</si>
  <si>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</si>
  <si>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</si>
  <si>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</si>
  <si>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</si>
  <si>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</si>
  <si>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</si>
  <si>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</si>
  <si>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</si>
  <si>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</si>
  <si>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</si>
  <si>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</si>
  <si>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</si>
  <si>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</si>
  <si>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</si>
  <si>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</si>
  <si>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</si>
  <si>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</si>
  <si>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</si>
  <si>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</si>
  <si>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</si>
  <si>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</si>
  <si>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</si>
  <si>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</si>
  <si>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</si>
  <si>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</si>
  <si>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</si>
  <si>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</si>
  <si>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</si>
  <si>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</si>
  <si>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</si>
  <si>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</si>
  <si>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</si>
  <si>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</si>
  <si>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</si>
  <si>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</si>
  <si>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</si>
  <si>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</si>
  <si>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</si>
  <si>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</si>
  <si>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</si>
  <si>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</si>
  <si>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</si>
  <si>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</si>
  <si>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</si>
  <si>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</si>
  <si>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</si>
  <si>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</si>
  <si>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</si>
  <si>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</si>
  <si>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</si>
  <si>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</si>
  <si>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</si>
  <si>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</si>
  <si>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</si>
  <si>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</si>
  <si>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</si>
  <si>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</si>
  <si>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</si>
  <si>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</si>
  <si>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</si>
  <si>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</si>
  <si>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</si>
  <si>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</si>
  <si>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</si>
  <si>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</si>
  <si>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</si>
  <si>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</si>
  <si>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</si>
  <si>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</si>
  <si>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</si>
  <si>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</si>
  <si>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</si>
  <si>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</si>
  <si>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</si>
  <si>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</si>
  <si>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</si>
  <si>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</si>
  <si>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</si>
  <si>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</si>
  <si>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</si>
  <si>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</si>
  <si>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</si>
  <si>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</si>
  <si>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</si>
  <si>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</si>
  <si>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</si>
  <si>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</si>
  <si>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</si>
  <si>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</si>
  <si>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</si>
  <si>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</si>
  <si>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</si>
  <si>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</si>
  <si>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</si>
  <si>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</si>
  <si>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</si>
  <si>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</si>
  <si>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</si>
  <si>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</si>
  <si>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</si>
  <si>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</si>
  <si>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</si>
  <si>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</si>
  <si>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</si>
  <si>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</si>
  <si>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</si>
  <si>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</si>
  <si>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</si>
  <si>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</si>
  <si>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</si>
  <si>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</si>
  <si>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</si>
  <si>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</si>
  <si>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</si>
  <si>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</si>
  <si>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</si>
  <si>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</si>
  <si>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</si>
  <si>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</si>
  <si>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</si>
  <si>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</si>
  <si>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</si>
  <si>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</si>
  <si>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</si>
  <si>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</si>
  <si>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</si>
  <si>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</si>
  <si>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</si>
  <si>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</si>
  <si>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</si>
  <si>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</si>
  <si>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</si>
  <si>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</si>
  <si>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</si>
  <si>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</si>
  <si>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</si>
  <si>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</si>
  <si>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</si>
  <si>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</si>
  <si>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</si>
  <si>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</si>
  <si>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</si>
  <si>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</si>
  <si>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</si>
  <si>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</si>
  <si>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</si>
  <si>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</si>
  <si>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</si>
  <si>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</si>
  <si>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</si>
  <si>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</si>
  <si>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</si>
  <si>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</si>
  <si>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</si>
  <si>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</si>
  <si>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</si>
  <si>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</si>
  <si>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</si>
  <si>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</si>
  <si>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</si>
  <si>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</si>
  <si>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</si>
  <si>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</si>
  <si>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</si>
  <si>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</si>
  <si>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</si>
  <si>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</si>
  <si>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</si>
  <si>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</si>
  <si>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</si>
  <si>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</si>
  <si>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</si>
  <si>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</si>
  <si>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</si>
  <si>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</si>
  <si>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</si>
  <si>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</si>
  <si>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</si>
  <si>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</si>
  <si>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</si>
  <si>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</si>
  <si>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</si>
  <si>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</si>
  <si>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</si>
  <si>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</si>
  <si>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</si>
  <si>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</si>
  <si>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</si>
  <si>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</si>
  <si>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</si>
  <si>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</si>
  <si>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</si>
  <si>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</si>
  <si>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</si>
  <si>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</si>
  <si>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</si>
  <si>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</si>
  <si>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</si>
  <si>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</si>
  <si>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</si>
  <si>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</si>
  <si>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</si>
  <si>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</si>
  <si>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</si>
  <si>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</si>
  <si>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</si>
  <si>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</si>
  <si>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</si>
  <si>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</si>
  <si>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</si>
  <si>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</si>
  <si>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</si>
  <si>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</si>
  <si>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</si>
  <si>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</si>
  <si>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</si>
  <si>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</si>
  <si>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</si>
  <si>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</si>
  <si>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</si>
  <si>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</si>
  <si>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</si>
  <si>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</si>
  <si>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</si>
  <si>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</si>
  <si>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</si>
  <si>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</si>
  <si>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</si>
  <si>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</si>
  <si>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</si>
  <si>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</si>
  <si>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</si>
  <si>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</si>
  <si>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</si>
  <si>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</si>
  <si>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</si>
  <si>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</si>
  <si>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</si>
  <si>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</si>
  <si>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</si>
  <si>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</si>
  <si>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</si>
  <si>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</si>
  <si>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</si>
  <si>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</si>
  <si>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</si>
  <si>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</si>
  <si>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</si>
  <si>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</si>
  <si>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</si>
  <si>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</si>
  <si>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</si>
  <si>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</si>
  <si>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</si>
  <si>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</si>
  <si>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</si>
  <si>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</si>
  <si>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</si>
  <si>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</si>
  <si>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</si>
  <si>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</si>
  <si>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</si>
  <si>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</si>
  <si>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</si>
  <si>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</si>
  <si>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</si>
  <si>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</si>
  <si>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</si>
  <si>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</si>
  <si>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</si>
  <si>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</si>
  <si>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</si>
  <si>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</si>
  <si>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</si>
  <si>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</si>
  <si>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</si>
  <si>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</si>
  <si>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</si>
  <si>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</si>
  <si>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</si>
  <si>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</si>
  <si>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</si>
  <si>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</si>
  <si>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</si>
  <si>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</si>
  <si>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</si>
  <si>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</si>
  <si>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</si>
  <si>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</si>
  <si>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</si>
  <si>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</si>
  <si>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</si>
  <si>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</si>
  <si>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</si>
  <si>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</si>
  <si>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</si>
  <si>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</si>
  <si>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</si>
  <si>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</si>
  <si>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</si>
  <si>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</si>
  <si>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</si>
  <si>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</si>
  <si>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</si>
  <si>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</si>
  <si>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</si>
  <si>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</si>
  <si>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</si>
  <si>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</si>
  <si>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</si>
  <si>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</si>
  <si>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</si>
  <si>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</si>
  <si>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</si>
  <si>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</si>
  <si>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</si>
  <si>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</si>
  <si>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</si>
  <si>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</si>
  <si>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</si>
  <si>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</si>
  <si>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</si>
  <si>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</si>
  <si>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</si>
  <si>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</si>
  <si>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</si>
  <si>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</si>
  <si>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</si>
  <si>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</si>
  <si>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</si>
  <si>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</si>
  <si>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</si>
  <si>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</si>
  <si>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</si>
  <si>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</si>
  <si>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</si>
  <si>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</si>
  <si>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</si>
  <si>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</si>
  <si>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</si>
  <si>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</si>
  <si>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</si>
  <si>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</si>
  <si>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</si>
  <si>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</si>
  <si>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</si>
  <si>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</si>
  <si>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</si>
  <si>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</si>
  <si>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</si>
  <si>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</si>
  <si>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</si>
  <si>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</si>
  <si>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</si>
  <si>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</si>
  <si>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</si>
  <si>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</si>
  <si>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</si>
  <si>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</si>
  <si>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</si>
  <si>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</si>
  <si>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</si>
  <si>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</si>
  <si>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</si>
  <si>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</si>
  <si>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</si>
  <si>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</si>
  <si>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</si>
  <si>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</si>
  <si>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</si>
  <si>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</si>
  <si>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</si>
  <si>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</si>
  <si>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</si>
  <si>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</si>
  <si>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</si>
  <si>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</si>
  <si>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</si>
  <si>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</si>
  <si>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</si>
  <si>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</si>
  <si>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</si>
  <si>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</si>
  <si>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</si>
  <si>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</si>
  <si>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</si>
  <si>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</si>
  <si>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</si>
  <si>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</si>
  <si>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</si>
  <si>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</si>
  <si>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</si>
  <si>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</si>
  <si>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</si>
  <si>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</si>
  <si>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</si>
  <si>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</si>
  <si>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</si>
  <si>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</si>
  <si>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</si>
  <si>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</si>
  <si>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</si>
  <si>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</si>
  <si>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</si>
  <si>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</si>
  <si>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</si>
  <si>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</si>
  <si>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</si>
  <si>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</si>
  <si>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</si>
  <si>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</si>
  <si>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</si>
  <si>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</si>
  <si>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</si>
  <si>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</si>
  <si>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</si>
  <si>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</si>
  <si>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</si>
  <si>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</si>
  <si>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</si>
  <si>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</si>
  <si>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</si>
  <si>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</si>
  <si>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</si>
  <si>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</si>
  <si>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</si>
  <si>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</si>
  <si>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</si>
  <si>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</si>
  <si>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</si>
  <si>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</si>
  <si>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</si>
  <si>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</si>
  <si>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</si>
  <si>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</si>
  <si>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</si>
  <si>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</si>
  <si>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</si>
  <si>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</si>
  <si>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</si>
  <si>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</si>
  <si>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</si>
  <si>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</si>
  <si>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</si>
  <si>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</si>
  <si>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</si>
  <si>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</si>
  <si>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</si>
  <si>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</si>
  <si>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</si>
  <si>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</si>
  <si>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</si>
  <si>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</si>
  <si>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</si>
  <si>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</si>
  <si>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</si>
  <si>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</si>
  <si>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</si>
  <si>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</si>
  <si>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</si>
  <si>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</si>
  <si>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</si>
  <si>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</si>
  <si>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</si>
  <si>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</si>
  <si>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</si>
  <si>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</si>
  <si>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</si>
  <si>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</si>
  <si>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</si>
  <si>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</si>
  <si>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</si>
  <si>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</si>
  <si>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</si>
  <si>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</si>
  <si>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</si>
  <si>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</si>
  <si>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</si>
  <si>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</si>
  <si>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</si>
  <si>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</si>
  <si>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</si>
  <si>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</si>
  <si>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</si>
  <si>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</si>
  <si>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</si>
  <si>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</si>
  <si>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</si>
  <si>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</si>
  <si>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</si>
  <si>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</si>
  <si>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</si>
  <si>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</si>
  <si>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</si>
  <si>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</si>
  <si>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</si>
  <si>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</si>
  <si>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</si>
  <si>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</si>
  <si>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</si>
  <si>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</si>
  <si>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</si>
  <si>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</si>
  <si>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</si>
  <si>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</si>
  <si>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</si>
  <si>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</si>
  <si>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</si>
  <si>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</si>
  <si>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</si>
  <si>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</si>
  <si>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</si>
  <si>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</si>
  <si>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</si>
  <si>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</si>
  <si>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</si>
  <si>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</si>
  <si>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</si>
  <si>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</si>
  <si>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</si>
  <si>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</si>
  <si>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</si>
  <si>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</si>
  <si>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</si>
  <si>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</si>
  <si>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</si>
  <si>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</si>
  <si>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</si>
  <si>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</si>
  <si>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</si>
  <si>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</si>
  <si>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</si>
  <si>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</si>
  <si>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</si>
  <si>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</si>
  <si>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</si>
  <si>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</si>
  <si>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</si>
  <si>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</si>
  <si>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</si>
  <si>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</si>
  <si>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</si>
  <si>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</si>
  <si>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</si>
  <si>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</si>
  <si>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</si>
  <si>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</si>
  <si>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</si>
  <si>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</si>
  <si>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</si>
  <si>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</si>
  <si>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</si>
  <si>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</si>
  <si>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</si>
  <si>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</si>
  <si>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</si>
  <si>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</si>
  <si>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</si>
  <si>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</si>
  <si>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</si>
  <si>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</si>
  <si>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</si>
  <si>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</si>
  <si>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</si>
  <si>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</si>
  <si>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</si>
  <si>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</si>
  <si>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</si>
  <si>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</si>
  <si>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</si>
  <si>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</si>
  <si>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</si>
  <si>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</si>
  <si>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</si>
  <si>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</si>
  <si>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</si>
  <si>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</si>
  <si>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</si>
  <si>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</si>
  <si>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</si>
  <si>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</si>
  <si>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</si>
  <si>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</si>
  <si>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</si>
  <si>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</si>
  <si>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</si>
  <si>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</si>
  <si>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</si>
  <si>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</si>
  <si>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</si>
  <si>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</si>
  <si>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</si>
  <si>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</si>
  <si>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</si>
  <si>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</si>
  <si>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</si>
  <si>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</si>
  <si>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</si>
  <si>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</si>
  <si>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</si>
  <si>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</si>
  <si>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</si>
  <si>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</si>
  <si>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</si>
  <si>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</si>
  <si>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</si>
  <si>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</si>
  <si>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</si>
  <si>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</si>
  <si>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</si>
  <si>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</si>
  <si>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</si>
  <si>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</si>
  <si>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</si>
  <si>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</si>
  <si>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</si>
  <si>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</si>
  <si>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</si>
  <si>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</si>
  <si>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</si>
  <si>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</si>
  <si>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</si>
  <si>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</si>
  <si>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</si>
  <si>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</si>
  <si>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</si>
  <si>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</si>
  <si>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</si>
  <si>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</si>
  <si>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</si>
  <si>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</si>
  <si>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</si>
  <si>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</si>
  <si>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</si>
  <si>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</si>
  <si>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</si>
  <si>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</si>
  <si>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</si>
  <si>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</si>
  <si>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</si>
  <si>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</si>
  <si>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</si>
  <si>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</si>
  <si>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</si>
  <si>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</si>
  <si>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</si>
  <si>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</si>
  <si>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</si>
  <si>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</si>
  <si>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</si>
  <si>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</si>
  <si>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</si>
  <si>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</si>
  <si>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</si>
  <si>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</si>
  <si>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</si>
  <si>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</si>
  <si>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</si>
  <si>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</si>
  <si>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</si>
  <si>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</si>
  <si>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</si>
  <si>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</si>
  <si>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</si>
  <si>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</si>
  <si>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</si>
  <si>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</si>
  <si>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</si>
  <si>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</si>
  <si>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</si>
  <si>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</si>
  <si>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</si>
  <si>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</si>
  <si>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</si>
  <si>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</si>
  <si>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</si>
  <si>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</si>
  <si>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</si>
  <si>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</si>
  <si>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</si>
  <si>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</si>
  <si>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</si>
  <si>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</si>
  <si>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</si>
  <si>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</si>
  <si>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</si>
  <si>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</si>
  <si>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</si>
  <si>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</si>
  <si>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</si>
  <si>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</si>
  <si>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</si>
  <si>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</si>
  <si>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</si>
  <si>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</si>
  <si>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</si>
  <si>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</si>
  <si>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</si>
  <si>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</si>
  <si>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</si>
  <si>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</si>
  <si>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</si>
  <si>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</si>
  <si>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</si>
  <si>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</si>
  <si>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</si>
  <si>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</si>
  <si>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</si>
  <si>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</si>
  <si>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</si>
  <si>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</si>
  <si>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</si>
  <si>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</si>
  <si>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</si>
  <si>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</si>
  <si>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</si>
  <si>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</si>
  <si>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</si>
  <si>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</si>
  <si>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</si>
  <si>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</si>
  <si>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</si>
  <si>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</si>
  <si>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</si>
  <si>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</si>
  <si>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</si>
  <si>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</si>
  <si>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</si>
  <si>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</si>
  <si>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</si>
  <si>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</si>
  <si>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</si>
  <si>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</si>
  <si>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</si>
  <si>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</si>
  <si>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</si>
  <si>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</si>
  <si>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</si>
  <si>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</si>
  <si>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</si>
  <si>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</si>
  <si>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</si>
  <si>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</si>
  <si>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</si>
  <si>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</si>
  <si>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</si>
  <si>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</si>
  <si>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</si>
  <si>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</si>
  <si>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</si>
  <si>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</si>
  <si>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</si>
  <si>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</si>
  <si>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</si>
  <si>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</si>
  <si>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</si>
  <si>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</si>
  <si>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</si>
  <si>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</si>
  <si>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</si>
  <si>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</si>
  <si>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</si>
  <si>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</si>
  <si>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</si>
  <si>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</si>
  <si>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</si>
  <si>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</si>
  <si>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</si>
  <si>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</si>
  <si>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</si>
  <si>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</si>
  <si>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</si>
  <si>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</si>
  <si>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</si>
  <si>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</si>
  <si>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</si>
  <si>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</si>
  <si>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</si>
  <si>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</si>
  <si>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</si>
  <si>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</si>
  <si>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</si>
  <si>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</si>
  <si>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</si>
  <si>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</si>
  <si>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</si>
  <si>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</si>
  <si>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</si>
  <si>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</si>
  <si>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</si>
  <si>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</si>
  <si>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</si>
  <si>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</si>
  <si>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</si>
  <si>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</si>
  <si>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</si>
  <si>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</si>
  <si>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</si>
  <si>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</si>
  <si>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</si>
  <si>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</si>
  <si>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</si>
  <si>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</si>
  <si>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</si>
  <si>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</si>
  <si>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</si>
  <si>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</si>
  <si>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</si>
  <si>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</si>
  <si>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</si>
  <si>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</si>
  <si>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</si>
  <si>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</si>
  <si>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</si>
  <si>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</si>
  <si>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</si>
  <si>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</si>
  <si>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</si>
  <si>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</si>
  <si>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</si>
  <si>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</si>
  <si>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</si>
  <si>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</si>
  <si>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</si>
  <si>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</si>
  <si>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</si>
  <si>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</si>
  <si>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</si>
  <si>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</si>
  <si>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</si>
  <si>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</si>
  <si>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</si>
  <si>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</si>
  <si>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</si>
  <si>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</si>
  <si>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</si>
  <si>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</si>
  <si>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</si>
  <si>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</si>
  <si>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</si>
  <si>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</si>
  <si>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</si>
  <si>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</si>
  <si>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</si>
  <si>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</si>
  <si>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</si>
  <si>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</si>
  <si>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</si>
  <si>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</si>
  <si>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</si>
  <si>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</si>
  <si>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</si>
  <si>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</si>
  <si>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</si>
  <si>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</si>
  <si>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</si>
  <si>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</si>
  <si>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</si>
  <si>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</si>
  <si>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</si>
  <si>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</si>
  <si>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</si>
  <si>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</si>
  <si>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</si>
  <si>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</si>
  <si>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</si>
  <si>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</si>
  <si>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</si>
  <si>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</si>
  <si>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</si>
  <si>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</si>
  <si>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</si>
  <si>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</si>
  <si>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</si>
  <si>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</si>
  <si>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</si>
  <si>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</si>
  <si>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</si>
  <si>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</si>
  <si>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</si>
  <si>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</si>
  <si>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</si>
  <si>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</si>
  <si>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</si>
  <si>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</si>
  <si>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</si>
  <si>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</si>
  <si>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</si>
  <si>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</si>
  <si>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</si>
  <si>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</si>
  <si>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</si>
  <si>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</si>
  <si>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</si>
  <si>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</si>
  <si>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</si>
  <si>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</si>
  <si>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</si>
  <si>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</si>
  <si>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</si>
  <si>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</si>
  <si>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</si>
  <si>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</si>
  <si>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</si>
  <si>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</si>
  <si>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</si>
  <si>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</si>
  <si>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</si>
  <si>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</si>
  <si>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</si>
  <si>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</si>
  <si>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</si>
  <si>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</si>
  <si>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</si>
  <si>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</si>
  <si>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</si>
  <si>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</si>
  <si>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</si>
  <si>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</si>
  <si>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</si>
  <si>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</si>
  <si>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</si>
  <si>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</si>
  <si>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</si>
  <si>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</si>
  <si>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</si>
  <si>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</si>
  <si>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</si>
  <si>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</si>
  <si>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</si>
  <si>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</si>
  <si>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</si>
  <si>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</si>
  <si>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</si>
  <si>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</si>
  <si>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</si>
  <si>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</si>
  <si>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</si>
  <si>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</si>
  <si>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</si>
  <si>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</si>
  <si>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</si>
  <si>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</si>
  <si>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</si>
  <si>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</si>
  <si>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</si>
  <si>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</si>
  <si>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</si>
  <si>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</si>
  <si>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</si>
  <si>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</si>
  <si>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</si>
  <si>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</si>
  <si>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</si>
  <si>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</si>
  <si>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</si>
  <si>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</si>
  <si>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</si>
  <si>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</si>
  <si>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</si>
  <si>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</si>
  <si>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</si>
  <si>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</si>
  <si>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</si>
  <si>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</si>
  <si>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</si>
  <si>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</si>
  <si>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</si>
  <si>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</si>
  <si>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</si>
  <si>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</si>
  <si>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</si>
  <si>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</si>
  <si>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</si>
  <si>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</si>
  <si>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</si>
  <si>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</si>
  <si>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</si>
  <si>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</si>
  <si>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</si>
  <si>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</si>
  <si>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</si>
  <si>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</si>
  <si>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</si>
  <si>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</si>
  <si>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</si>
  <si>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</si>
  <si>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</si>
  <si>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</si>
  <si>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</si>
  <si>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</si>
  <si>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</si>
  <si>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</si>
  <si>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</si>
  <si>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</si>
  <si>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</si>
  <si>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</si>
  <si>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</si>
  <si>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</si>
  <si>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</si>
  <si>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</si>
  <si>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</si>
  <si>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</si>
  <si>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</si>
  <si>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</si>
  <si>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</si>
  <si>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</si>
  <si>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</si>
  <si>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</si>
  <si>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</si>
  <si>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</si>
  <si>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</si>
  <si>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</si>
  <si>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</si>
  <si>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</si>
  <si>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</si>
  <si>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</si>
  <si>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</si>
  <si>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</si>
  <si>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</si>
  <si>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</si>
  <si>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</si>
  <si>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</si>
  <si>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</si>
  <si>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</si>
  <si>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</si>
  <si>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</si>
  <si>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</si>
  <si>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</si>
  <si>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</si>
  <si>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</si>
  <si>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</si>
  <si>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</si>
  <si>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</si>
  <si>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</si>
  <si>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</si>
  <si>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</si>
  <si>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</si>
  <si>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</si>
  <si>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</si>
  <si>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</si>
  <si>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</si>
  <si>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</si>
  <si>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</si>
  <si>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</si>
  <si>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</si>
  <si>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</si>
  <si>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</si>
  <si>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</si>
  <si>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</si>
  <si>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</si>
  <si>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</si>
  <si>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</si>
  <si>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</si>
  <si>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</si>
  <si>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</si>
  <si>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</si>
  <si>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</si>
  <si>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</si>
  <si>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</si>
  <si>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</si>
  <si>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</si>
  <si>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</si>
  <si>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</si>
  <si>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</si>
  <si>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</si>
  <si>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</si>
  <si>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</si>
  <si>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</si>
  <si>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</si>
  <si>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</si>
  <si>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</si>
  <si>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</si>
  <si>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</si>
  <si>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</si>
  <si>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</si>
  <si>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</si>
  <si>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</si>
  <si>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</si>
  <si>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</si>
  <si>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</si>
  <si>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</si>
  <si>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</si>
  <si>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</si>
  <si>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</si>
  <si>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</si>
  <si>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</si>
  <si>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</si>
  <si>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</si>
  <si>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</si>
  <si>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</si>
  <si>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</si>
  <si>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</si>
  <si>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</si>
  <si>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</si>
  <si>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</si>
  <si>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</si>
  <si>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</si>
  <si>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</si>
  <si>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</si>
  <si>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</si>
  <si>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</si>
  <si>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</si>
  <si>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</si>
  <si>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</si>
  <si>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</si>
  <si>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</si>
  <si>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</si>
  <si>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</si>
  <si>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</si>
  <si>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</si>
  <si>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</si>
  <si>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</si>
  <si>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</si>
  <si>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</si>
  <si>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</si>
  <si>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</si>
  <si>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</si>
  <si>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</si>
  <si>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</si>
  <si>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</si>
  <si>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</si>
  <si>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</si>
  <si>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</si>
  <si>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</si>
  <si>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</si>
  <si>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</si>
  <si>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</si>
  <si>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</si>
  <si>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</si>
  <si>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</si>
  <si>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</si>
  <si>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</si>
  <si>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</si>
  <si>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</si>
  <si>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</si>
  <si>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</si>
  <si>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</si>
  <si>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</si>
  <si>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</si>
  <si>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</si>
  <si>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</si>
  <si>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</si>
  <si>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</si>
  <si>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</si>
  <si>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</si>
  <si>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</si>
  <si>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</si>
  <si>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</si>
  <si>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</si>
  <si>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</si>
  <si>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</si>
  <si>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</si>
  <si>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</si>
  <si>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</si>
  <si>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</si>
  <si>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</si>
  <si>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</si>
  <si>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</si>
  <si>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</si>
  <si>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</si>
  <si>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</si>
  <si>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</si>
  <si>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</si>
  <si>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</si>
  <si>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</si>
  <si>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</si>
  <si>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</si>
  <si>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</si>
  <si>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</si>
  <si>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</si>
  <si>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</si>
  <si>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</si>
  <si>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</si>
  <si>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</si>
  <si>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</si>
  <si>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</si>
  <si>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</si>
  <si>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</si>
  <si>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</si>
  <si>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</si>
  <si>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</si>
  <si>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</si>
  <si>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</si>
  <si>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</si>
  <si>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</si>
  <si>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</si>
  <si>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</si>
  <si>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</si>
  <si>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</si>
  <si>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</si>
  <si>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</si>
  <si>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</si>
  <si>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</si>
  <si>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</si>
  <si>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</si>
  <si>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</si>
  <si>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</si>
  <si>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</si>
  <si>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</si>
  <si>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</si>
  <si>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</si>
  <si>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</si>
  <si>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</si>
  <si>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</si>
  <si>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</si>
  <si>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</si>
  <si>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</si>
  <si>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</si>
  <si>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</si>
  <si>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</si>
  <si>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</si>
  <si>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</si>
  <si>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</si>
  <si>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</si>
  <si>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</si>
  <si>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</si>
  <si>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</si>
  <si>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</si>
  <si>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</si>
  <si>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</si>
  <si>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</si>
  <si>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</si>
  <si>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</si>
  <si>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</si>
  <si>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</si>
  <si>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</si>
  <si>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</si>
  <si>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</si>
  <si>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</si>
  <si>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</si>
  <si>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</si>
  <si>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</si>
  <si>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</si>
  <si>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</si>
  <si>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</si>
  <si>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</si>
  <si>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</si>
  <si>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</si>
  <si>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</si>
  <si>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</si>
  <si>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</si>
  <si>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</si>
  <si>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</si>
  <si>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</si>
  <si>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</si>
  <si>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</si>
  <si>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</si>
  <si>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</si>
  <si>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</si>
  <si>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</si>
  <si>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</si>
  <si>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</si>
  <si>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</si>
  <si>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</si>
  <si>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</si>
  <si>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</si>
  <si>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</si>
  <si>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</si>
  <si>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</si>
  <si>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</si>
  <si>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</si>
  <si>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</si>
  <si>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</si>
  <si>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</si>
  <si>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</si>
  <si>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</si>
  <si>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</si>
  <si>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</si>
  <si>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</si>
  <si>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</si>
  <si>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</si>
  <si>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</si>
  <si>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</si>
  <si>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</si>
  <si>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</si>
  <si>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</si>
  <si>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</si>
  <si>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</si>
  <si>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</si>
  <si>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</si>
  <si>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</si>
  <si>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</si>
  <si>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</si>
  <si>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</si>
  <si>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</si>
  <si>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</si>
  <si>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</si>
  <si>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</si>
  <si>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</si>
  <si>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</si>
  <si>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</si>
  <si>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</si>
  <si>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</si>
  <si>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</si>
  <si>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</si>
  <si>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</si>
  <si>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</si>
  <si>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</si>
  <si>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</si>
  <si>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</si>
  <si>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</si>
  <si>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</si>
  <si>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</si>
  <si>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</si>
  <si>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</si>
  <si>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</si>
  <si>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</si>
  <si>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</si>
  <si>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</si>
  <si>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</si>
  <si>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</si>
  <si>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</si>
  <si>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</si>
  <si>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</si>
  <si>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</si>
  <si>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</si>
  <si>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</si>
  <si>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</si>
  <si>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</si>
  <si>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</si>
  <si>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</si>
  <si>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</si>
  <si>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</si>
  <si>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</si>
  <si>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</si>
  <si>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</si>
  <si>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</si>
  <si>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</si>
  <si>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</si>
  <si>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</si>
  <si>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</si>
  <si>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</si>
  <si>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</si>
  <si>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</si>
  <si>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</si>
  <si>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</si>
  <si>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</si>
  <si>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</si>
  <si>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</si>
  <si>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</si>
  <si>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</si>
  <si>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</si>
  <si>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</si>
  <si>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</si>
  <si>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</si>
  <si>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</si>
  <si>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</si>
  <si>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</si>
  <si>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</si>
  <si>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</si>
  <si>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</si>
  <si>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</si>
  <si>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</si>
  <si>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</si>
  <si>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</si>
  <si>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</si>
  <si>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</si>
  <si>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</si>
  <si>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</si>
  <si>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</si>
  <si>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</si>
  <si>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</si>
  <si>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</si>
  <si>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</si>
  <si>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</si>
  <si>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</si>
  <si>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</si>
  <si>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</si>
  <si>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</si>
  <si>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</si>
  <si>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</si>
  <si>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</si>
  <si>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</si>
  <si>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</si>
  <si>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</si>
  <si>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</si>
  <si>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</si>
  <si>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</si>
  <si>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</si>
  <si>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</si>
  <si>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</si>
  <si>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</si>
  <si>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</si>
  <si>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</si>
  <si>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</si>
  <si>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</si>
  <si>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</si>
  <si>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</si>
  <si>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</si>
  <si>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</si>
  <si>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</si>
  <si>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</si>
  <si>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</si>
  <si>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</si>
  <si>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</si>
  <si>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</si>
  <si>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</si>
  <si>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</si>
  <si>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</si>
  <si>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</si>
  <si>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</si>
  <si>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</si>
  <si>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</si>
  <si>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</si>
  <si>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</si>
  <si>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</si>
  <si>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</si>
  <si>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</si>
  <si>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</si>
  <si>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</si>
  <si>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</si>
  <si>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</si>
  <si>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</si>
  <si>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</si>
  <si>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</si>
  <si>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</si>
  <si>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</si>
  <si>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</si>
  <si>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</si>
  <si>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</si>
  <si>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</si>
  <si>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</si>
  <si>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</si>
  <si>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</si>
  <si>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</si>
  <si>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</si>
  <si>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</si>
  <si>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</si>
  <si>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</si>
  <si>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</si>
  <si>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</si>
  <si>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</si>
  <si>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</si>
  <si>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</si>
  <si>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</si>
  <si>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</si>
  <si>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</si>
  <si>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</si>
  <si>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</si>
  <si>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</si>
  <si>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</si>
  <si>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</si>
  <si>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</si>
  <si>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</si>
  <si>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</si>
  <si>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</si>
  <si>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</si>
  <si>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</si>
  <si>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</si>
  <si>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</si>
  <si>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</si>
  <si>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</si>
  <si>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</si>
  <si>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</si>
  <si>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</si>
  <si>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</si>
  <si>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</si>
  <si>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</si>
  <si>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</si>
  <si>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</si>
  <si>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</si>
  <si>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</si>
  <si>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</si>
  <si>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</si>
  <si>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</si>
  <si>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</si>
  <si>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</si>
  <si>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</si>
  <si>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</si>
  <si>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</si>
  <si>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</si>
  <si>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</si>
  <si>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</si>
  <si>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</si>
  <si>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</si>
  <si>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</si>
  <si>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</si>
  <si>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</si>
  <si>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</si>
  <si>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</si>
  <si>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</si>
  <si>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</si>
  <si>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</si>
  <si>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</si>
  <si>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</si>
  <si>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</si>
  <si>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</si>
  <si>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</si>
  <si>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</si>
  <si>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</si>
  <si>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</si>
  <si>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</si>
  <si>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</si>
  <si>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</si>
  <si>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</si>
  <si>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</si>
  <si>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</si>
  <si>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</si>
  <si>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</si>
  <si>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</si>
  <si>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</si>
  <si>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</si>
  <si>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</si>
  <si>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</si>
  <si>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</si>
  <si>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</si>
  <si>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</si>
  <si>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</si>
  <si>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</si>
  <si>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</si>
  <si>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</si>
  <si>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</si>
  <si>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</si>
  <si>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</si>
  <si>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</si>
  <si>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</si>
  <si>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</si>
  <si>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</si>
  <si>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</si>
  <si>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</si>
  <si>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</si>
  <si>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</si>
  <si>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</si>
  <si>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</si>
  <si>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</si>
  <si>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</si>
  <si>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</si>
  <si>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</si>
  <si>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</si>
  <si>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</si>
  <si>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</si>
  <si>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</si>
  <si>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</si>
  <si>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</si>
  <si>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</si>
  <si>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</si>
  <si>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</si>
  <si>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</si>
  <si>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</si>
  <si>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</si>
  <si>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</si>
  <si>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</si>
  <si>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</si>
  <si>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</si>
  <si>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</si>
  <si>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</si>
  <si>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</si>
  <si>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</si>
  <si>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</si>
  <si>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</si>
  <si>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</si>
  <si>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</si>
  <si>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</si>
  <si>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</si>
  <si>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</si>
  <si>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</si>
  <si>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</si>
  <si>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</si>
  <si>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</si>
  <si>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</si>
  <si>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</si>
  <si>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</si>
  <si>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</si>
  <si>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</si>
  <si>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</si>
  <si>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</si>
  <si>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</si>
  <si>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</si>
  <si>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</si>
  <si>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</si>
  <si>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</si>
  <si>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</si>
  <si>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</si>
  <si>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</si>
  <si>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</si>
  <si>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</si>
  <si>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</si>
  <si>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</si>
  <si>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</si>
  <si>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</si>
  <si>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</si>
  <si>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</si>
  <si>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</si>
  <si>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</si>
  <si>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</si>
  <si>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</si>
  <si>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</si>
  <si>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</si>
  <si>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</si>
  <si>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</si>
  <si>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</si>
  <si>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</si>
  <si>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</si>
  <si>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</si>
  <si>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</si>
  <si>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</si>
  <si>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</si>
  <si>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</si>
  <si>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</si>
  <si>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</si>
  <si>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</si>
  <si>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</si>
  <si>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</si>
  <si>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</si>
  <si>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</si>
  <si>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</si>
  <si>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</si>
  <si>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</si>
  <si>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</si>
  <si>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</si>
  <si>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</si>
  <si>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</si>
  <si>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</si>
  <si>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</si>
  <si>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</si>
  <si>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</si>
  <si>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</si>
  <si>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</si>
  <si>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</si>
  <si>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</si>
  <si>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</si>
  <si>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</si>
  <si>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</si>
  <si>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</si>
  <si>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</si>
  <si>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</si>
  <si>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</si>
  <si>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</si>
  <si>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</si>
  <si>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</si>
  <si>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</si>
  <si>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</si>
  <si>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</si>
  <si>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</si>
  <si>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</si>
  <si>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</si>
  <si>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</si>
  <si>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</si>
  <si>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</si>
  <si>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</si>
  <si>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</si>
  <si>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</si>
  <si>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</si>
  <si>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</si>
  <si>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</si>
  <si>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</si>
  <si>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</si>
  <si>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</si>
  <si>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</si>
  <si>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</si>
  <si>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</si>
  <si>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</si>
  <si>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</si>
  <si>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</si>
  <si>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</si>
  <si>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</si>
  <si>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</si>
  <si>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</si>
  <si>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</si>
  <si>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</si>
  <si>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</si>
  <si>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</si>
  <si>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</si>
  <si>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</si>
  <si>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</si>
  <si>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</si>
  <si>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</si>
  <si>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</si>
  <si>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</si>
  <si>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</si>
  <si>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</si>
  <si>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</si>
  <si>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</si>
  <si>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</si>
  <si>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</si>
  <si>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</si>
  <si>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</si>
  <si>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</si>
  <si>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</si>
  <si>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</si>
  <si>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</si>
  <si>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</si>
  <si>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</si>
  <si>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</si>
  <si>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</si>
  <si>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</si>
  <si>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</si>
  <si>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</si>
  <si>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</si>
  <si>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</si>
  <si>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</si>
  <si>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</si>
  <si>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</si>
  <si>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</si>
  <si>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</si>
  <si>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</si>
  <si>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</si>
  <si>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</si>
  <si>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</si>
  <si>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</si>
  <si>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</si>
  <si>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</si>
  <si>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</si>
  <si>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</si>
  <si>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</si>
  <si>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</si>
  <si>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</si>
  <si>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</si>
  <si>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</si>
  <si>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</si>
  <si>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</si>
  <si>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</si>
  <si>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</si>
  <si>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</si>
  <si>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</si>
  <si>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</si>
  <si>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</si>
  <si>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</si>
  <si>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</si>
  <si>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</si>
  <si>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</si>
  <si>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</si>
  <si>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</si>
  <si>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</si>
  <si>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</si>
  <si>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</si>
  <si>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</si>
  <si>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</si>
  <si>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</si>
  <si>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</si>
  <si>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</si>
  <si>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</si>
  <si>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</si>
  <si>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</si>
  <si>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</si>
  <si>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</si>
  <si>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</si>
  <si>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</si>
  <si>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</si>
  <si>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</si>
  <si>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</si>
  <si>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</si>
  <si>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</si>
  <si>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</si>
  <si>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</si>
  <si>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</si>
  <si>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</si>
  <si>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</si>
  <si>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</si>
  <si>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</si>
  <si>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</si>
  <si>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</si>
  <si>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</si>
  <si>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</si>
  <si>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</si>
  <si>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</si>
  <si>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</si>
  <si>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</si>
  <si>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</si>
  <si>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</si>
  <si>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</si>
  <si>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</si>
  <si>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</si>
  <si>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</si>
  <si>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</si>
  <si>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</si>
  <si>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</si>
  <si>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</si>
  <si>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</si>
  <si>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</si>
  <si>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</si>
  <si>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</si>
  <si>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</si>
  <si>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</si>
  <si>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</si>
  <si>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</si>
  <si>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</si>
  <si>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</si>
  <si>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</si>
  <si>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</si>
  <si>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</si>
  <si>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</si>
  <si>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</si>
  <si>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</si>
  <si>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</si>
  <si>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</si>
  <si>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</si>
  <si>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</si>
  <si>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</si>
  <si>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</si>
  <si>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</si>
  <si>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</si>
  <si>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</si>
  <si>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</si>
  <si>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</si>
  <si>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</si>
  <si>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</si>
  <si>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</si>
  <si>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</si>
  <si>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</si>
  <si>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</si>
  <si>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</si>
  <si>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</si>
  <si>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</si>
  <si>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</si>
  <si>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</si>
  <si>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</si>
  <si>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</si>
  <si>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</si>
  <si>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</si>
  <si>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</si>
  <si>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</si>
  <si>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</si>
  <si>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</si>
  <si>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</si>
  <si>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</si>
  <si>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</si>
  <si>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</si>
  <si>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</si>
  <si>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</si>
  <si>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</si>
  <si>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</si>
  <si>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</si>
  <si>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</si>
  <si>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</si>
  <si>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</si>
  <si>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</si>
  <si>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</si>
  <si>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</si>
  <si>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</si>
  <si>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</si>
  <si>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</si>
  <si>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</si>
  <si>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</si>
  <si>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</si>
  <si>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</si>
  <si>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</si>
  <si>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</si>
  <si>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</si>
  <si>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</si>
  <si>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</si>
  <si>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</si>
  <si>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</si>
  <si>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</si>
  <si>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</si>
  <si>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</si>
  <si>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</si>
  <si>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</si>
  <si>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</si>
  <si>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</si>
  <si>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</si>
  <si>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</si>
  <si>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</si>
  <si>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</si>
  <si>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</si>
  <si>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</si>
  <si>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</si>
  <si>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</si>
  <si>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</si>
  <si>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</si>
  <si>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</si>
  <si>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</si>
  <si>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</si>
  <si>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</si>
  <si>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</si>
  <si>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</si>
  <si>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</si>
  <si>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</si>
  <si>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</si>
  <si>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</si>
  <si>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</si>
  <si>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</si>
  <si>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</si>
  <si>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</si>
  <si>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</si>
  <si>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</si>
  <si>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</si>
  <si>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</si>
  <si>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</si>
  <si>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</si>
  <si>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</si>
  <si>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</si>
  <si>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</si>
  <si>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</si>
  <si>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</si>
  <si>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</si>
  <si>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</si>
  <si>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</si>
  <si>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</si>
  <si>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</si>
  <si>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</si>
  <si>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</si>
  <si>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</si>
  <si>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</si>
  <si>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</si>
  <si>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</si>
  <si>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</si>
  <si>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</si>
  <si>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</si>
  <si>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</si>
  <si>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</si>
  <si>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</si>
  <si>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</si>
  <si>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</si>
  <si>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</si>
  <si>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</si>
  <si>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</si>
  <si>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</si>
  <si>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</si>
  <si>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</si>
  <si>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</si>
  <si>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</si>
  <si>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</si>
  <si>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</si>
  <si>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</si>
  <si>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</si>
  <si>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</si>
  <si>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</si>
  <si>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</si>
  <si>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</si>
  <si>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</si>
  <si>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</si>
  <si>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</si>
  <si>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</si>
  <si>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</si>
  <si>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</si>
  <si>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</si>
  <si>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</si>
  <si>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</si>
  <si>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</si>
  <si>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</si>
  <si>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</si>
  <si>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</si>
  <si>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</si>
  <si>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</si>
  <si>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</si>
  <si>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</si>
  <si>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</si>
  <si>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</si>
  <si>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</si>
  <si>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</si>
  <si>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</si>
  <si>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</si>
  <si>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</si>
  <si>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</si>
  <si>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</si>
  <si>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</si>
  <si>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</si>
  <si>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</si>
  <si>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</si>
  <si>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</si>
  <si>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</si>
  <si>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</si>
  <si>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</si>
  <si>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</si>
  <si>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</si>
  <si>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</si>
  <si>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</si>
  <si>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</si>
  <si>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</si>
  <si>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</si>
  <si>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</si>
  <si>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</si>
  <si>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</si>
  <si>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</si>
  <si>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</si>
  <si>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</si>
  <si>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</si>
  <si>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</si>
  <si>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</si>
  <si>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</si>
  <si>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</si>
  <si>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</si>
  <si>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</si>
  <si>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</si>
  <si>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</si>
  <si>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</si>
  <si>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</si>
  <si>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</si>
  <si>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</si>
  <si>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</si>
  <si>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</si>
  <si>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</si>
  <si>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</si>
  <si>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</si>
  <si>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</si>
  <si>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</si>
  <si>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</si>
  <si>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</si>
  <si>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</si>
  <si>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</si>
  <si>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</si>
  <si>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</si>
  <si>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</si>
  <si>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</si>
  <si>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</si>
  <si>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</si>
  <si>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</si>
  <si>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</si>
  <si>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</si>
  <si>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</si>
  <si>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</si>
  <si>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</si>
  <si>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</si>
  <si>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</si>
  <si>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</si>
  <si>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</si>
  <si>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</si>
  <si>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</si>
  <si>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</si>
  <si>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</si>
  <si>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</si>
  <si>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</si>
  <si>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</si>
  <si>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</si>
  <si>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</si>
  <si>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</si>
  <si>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</si>
  <si>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</si>
  <si>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</si>
  <si>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</si>
  <si>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</si>
  <si>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</si>
  <si>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</si>
  <si>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</si>
  <si>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</si>
  <si>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</si>
  <si>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</si>
  <si>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</si>
  <si>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</si>
  <si>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</si>
  <si>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</si>
  <si>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</si>
  <si>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</si>
  <si>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</si>
  <si>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</si>
  <si>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</si>
  <si>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</si>
  <si>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</si>
  <si>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</si>
  <si>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</si>
  <si>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</si>
  <si>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</si>
  <si>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</si>
  <si>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</si>
  <si>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</si>
  <si>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</si>
  <si>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</si>
  <si>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</si>
  <si>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</si>
  <si>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</si>
  <si>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</si>
  <si>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</si>
  <si>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</si>
  <si>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</si>
  <si>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</si>
  <si>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</si>
  <si>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</si>
  <si>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</si>
  <si>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</si>
  <si>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</si>
  <si>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</si>
  <si>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</si>
  <si>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</si>
  <si>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</si>
  <si>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</si>
  <si>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</si>
  <si>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</si>
  <si>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</si>
  <si>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</si>
  <si>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</si>
  <si>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</si>
  <si>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</si>
  <si>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</si>
  <si>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</si>
  <si>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</si>
  <si>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</si>
  <si>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</si>
  <si>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</si>
  <si>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</si>
  <si>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</si>
  <si>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</si>
  <si>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</si>
  <si>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</si>
  <si>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</si>
  <si>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</si>
  <si>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</si>
  <si>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</si>
  <si>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</si>
  <si>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</si>
  <si>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</si>
  <si>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</si>
  <si>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</si>
  <si>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</si>
  <si>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</si>
  <si>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</si>
  <si>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</si>
  <si>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</si>
  <si>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</si>
  <si>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</si>
  <si>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</si>
  <si>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</si>
  <si>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</si>
  <si>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</si>
  <si>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</si>
  <si>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</si>
  <si>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</si>
  <si>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</si>
  <si>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</si>
  <si>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</si>
  <si>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</si>
  <si>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</si>
  <si>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</si>
  <si>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</si>
  <si>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</si>
  <si>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</si>
  <si>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</si>
  <si>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</si>
  <si>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</si>
  <si>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</si>
  <si>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</si>
  <si>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</si>
  <si>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</si>
  <si>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</si>
  <si>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</si>
  <si>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</si>
  <si>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</si>
  <si>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</si>
  <si>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</si>
  <si>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</si>
  <si>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</si>
  <si>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</si>
  <si>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</si>
  <si>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</si>
  <si>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</si>
  <si>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</si>
  <si>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</si>
  <si>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</si>
  <si>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</si>
  <si>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</si>
  <si>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</si>
  <si>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</si>
  <si>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</si>
  <si>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</si>
  <si>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</si>
  <si>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</si>
  <si>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</si>
  <si>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</si>
  <si>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</si>
  <si>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</si>
  <si>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</si>
  <si>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</si>
  <si>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</si>
  <si>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</si>
  <si>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</si>
  <si>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</si>
  <si>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</si>
  <si>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</si>
  <si>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</si>
  <si>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</si>
  <si>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</si>
  <si>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</si>
  <si>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</si>
  <si>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</si>
  <si>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</si>
  <si>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</si>
  <si>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</si>
  <si>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</si>
  <si>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</si>
  <si>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</si>
  <si>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</si>
  <si>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</si>
  <si>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</si>
  <si>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</si>
  <si>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</si>
  <si>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</si>
  <si>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</si>
  <si>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</si>
  <si>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</si>
  <si>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</si>
  <si>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</si>
  <si>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</si>
  <si>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</si>
  <si>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</si>
  <si>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</si>
  <si>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</si>
  <si>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</si>
  <si>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</si>
  <si>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</si>
  <si>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</si>
  <si>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</si>
  <si>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</si>
  <si>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</si>
  <si>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</si>
  <si>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</si>
  <si>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</si>
  <si>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</si>
  <si>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</si>
  <si>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</si>
  <si>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</si>
  <si>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</si>
  <si>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</si>
  <si>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</si>
  <si>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</si>
  <si>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</si>
  <si>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</si>
  <si>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</si>
  <si>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</si>
  <si>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</si>
  <si>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</si>
  <si>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</si>
  <si>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</si>
  <si>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</si>
  <si>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</si>
  <si>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</si>
  <si>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</si>
  <si>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</si>
  <si>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</si>
  <si>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</si>
  <si>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</si>
  <si>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</si>
  <si>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</si>
  <si>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</si>
  <si>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</si>
  <si>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</si>
  <si>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</si>
  <si>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</si>
  <si>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</si>
  <si>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</si>
  <si>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</si>
  <si>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</si>
  <si>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</si>
  <si>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</si>
  <si>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</si>
  <si>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</si>
  <si>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</si>
  <si>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</si>
  <si>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</si>
  <si>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</si>
  <si>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</si>
  <si>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</si>
  <si>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</si>
  <si>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</si>
  <si>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</si>
  <si>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</si>
  <si>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</si>
  <si>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</si>
  <si>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</si>
  <si>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</si>
  <si>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</si>
  <si>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</si>
  <si>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</si>
  <si>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</si>
  <si>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</si>
  <si>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</si>
  <si>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</si>
  <si>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</si>
  <si>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</si>
  <si>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</si>
  <si>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</si>
  <si>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</si>
  <si>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</si>
  <si>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</si>
  <si>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</si>
  <si>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</si>
  <si>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</si>
  <si>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</si>
  <si>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</si>
  <si>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</si>
  <si>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</si>
  <si>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</si>
  <si>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</si>
  <si>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</si>
  <si>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</si>
  <si>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</si>
  <si>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</si>
  <si>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</si>
  <si>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</si>
  <si>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</si>
  <si>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</si>
  <si>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</si>
  <si>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</si>
  <si>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</si>
  <si>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</si>
  <si>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</si>
  <si>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</si>
  <si>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</si>
  <si>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</si>
  <si>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</si>
  <si>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</si>
  <si>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</si>
  <si>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</si>
  <si>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</si>
  <si>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</si>
  <si>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</si>
  <si>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</si>
  <si>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</si>
  <si>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</si>
  <si>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</si>
  <si>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</si>
  <si>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</si>
  <si>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</si>
  <si>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</si>
  <si>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</si>
  <si>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</si>
  <si>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</si>
  <si>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</si>
  <si>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</si>
  <si>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</si>
  <si>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</si>
  <si>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</si>
  <si>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</si>
  <si>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</si>
  <si>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</si>
  <si>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</si>
  <si>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</si>
  <si>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</si>
  <si>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</si>
  <si>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</si>
  <si>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</si>
  <si>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</si>
  <si>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</si>
  <si>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</si>
  <si>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</si>
  <si>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</si>
  <si>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</si>
  <si>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</si>
  <si>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</si>
  <si>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</si>
  <si>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</si>
  <si>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</si>
  <si>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</si>
  <si>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</si>
  <si>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</si>
  <si>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</si>
  <si>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</si>
  <si>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</si>
  <si>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</si>
  <si>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</si>
  <si>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</si>
  <si>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</si>
  <si>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</si>
  <si>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</si>
  <si>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</si>
  <si>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</si>
  <si>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</si>
  <si>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</si>
  <si>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</si>
  <si>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</si>
  <si>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</si>
  <si>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</si>
  <si>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</si>
  <si>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</si>
  <si>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</si>
  <si>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</si>
  <si>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</si>
  <si>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</si>
  <si>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</si>
  <si>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</si>
  <si>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</si>
  <si>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</si>
  <si>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</si>
  <si>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</si>
  <si>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</si>
  <si>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</si>
  <si>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</si>
  <si>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</si>
  <si>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</si>
  <si>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</si>
  <si>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</si>
  <si>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</si>
  <si>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</si>
  <si>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</si>
  <si>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</si>
  <si>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</si>
  <si>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</si>
  <si>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</si>
  <si>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</si>
  <si>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</si>
  <si>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</si>
  <si>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</si>
  <si>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</si>
  <si>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</si>
  <si>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</si>
  <si>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</si>
  <si>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</si>
  <si>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</si>
  <si>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</si>
  <si>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</si>
  <si>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</si>
  <si>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</si>
  <si>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</si>
  <si>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</si>
  <si>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</si>
  <si>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</si>
  <si>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</si>
  <si>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</si>
  <si>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</si>
  <si>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</si>
  <si>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</si>
  <si>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</si>
  <si>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</si>
  <si>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</si>
  <si>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</si>
  <si>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</si>
  <si>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</si>
  <si>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</si>
  <si>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</si>
  <si>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</si>
  <si>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</si>
  <si>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</si>
  <si>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</si>
  <si>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</si>
  <si>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</si>
  <si>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</si>
  <si>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</si>
  <si>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</si>
  <si>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</si>
  <si>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</si>
  <si>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</si>
  <si>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</si>
  <si>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</si>
  <si>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</si>
  <si>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</si>
  <si>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</si>
  <si>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</si>
  <si>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</si>
  <si>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</si>
  <si>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</si>
  <si>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</si>
  <si>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</si>
  <si>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</si>
  <si>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</si>
  <si>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</si>
  <si>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</si>
  <si>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</si>
  <si>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</si>
  <si>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</si>
  <si>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</si>
  <si>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</si>
  <si>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</si>
  <si>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</si>
  <si>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</si>
  <si>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</si>
  <si>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</si>
  <si>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</si>
  <si>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</si>
  <si>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</si>
  <si>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</si>
  <si>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</si>
  <si>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</si>
  <si>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</si>
  <si>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</si>
  <si>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</si>
  <si>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</si>
  <si>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</si>
  <si>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</si>
  <si>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</si>
  <si>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</si>
  <si>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</si>
  <si>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</si>
  <si>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</si>
  <si>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</si>
  <si>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</si>
  <si>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</si>
  <si>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</si>
  <si>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</si>
  <si>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</si>
  <si>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</si>
  <si>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</si>
  <si>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</si>
  <si>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</si>
  <si>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</si>
  <si>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</si>
  <si>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</si>
  <si>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</si>
  <si>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</si>
  <si>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</si>
  <si>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</si>
  <si>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</si>
  <si>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</si>
  <si>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</si>
  <si>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</si>
  <si>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</si>
  <si>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</si>
  <si>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</si>
  <si>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</si>
  <si>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</si>
  <si>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</si>
  <si>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</si>
  <si>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</si>
  <si>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</si>
  <si>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</si>
  <si>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</si>
  <si>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</si>
  <si>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</si>
  <si>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</si>
  <si>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</si>
  <si>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</si>
  <si>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</si>
  <si>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</si>
  <si>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</si>
  <si>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</si>
  <si>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</si>
  <si>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</si>
  <si>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</si>
  <si>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</si>
  <si>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</si>
  <si>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</si>
  <si>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</si>
  <si>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</si>
  <si>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</si>
  <si>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</si>
  <si>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</si>
  <si>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</si>
  <si>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</si>
  <si>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</si>
  <si>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</si>
  <si>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</si>
  <si>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</si>
  <si>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</si>
  <si>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</si>
  <si>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</si>
  <si>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</si>
  <si>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</si>
  <si>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</si>
  <si>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</si>
  <si>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</si>
  <si>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</si>
  <si>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</si>
  <si>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</si>
  <si>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</si>
  <si>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</si>
  <si>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</si>
  <si>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</si>
  <si>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</si>
  <si>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</si>
  <si>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</si>
  <si>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</si>
  <si>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</si>
  <si>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</si>
  <si>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</si>
  <si>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</si>
  <si>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</si>
  <si>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</si>
  <si>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</si>
  <si>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</si>
  <si>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</si>
  <si>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</si>
  <si>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</si>
  <si>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</si>
  <si>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</si>
  <si>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</si>
  <si>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</si>
  <si>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</si>
  <si>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</si>
  <si>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</si>
  <si>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</si>
  <si>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</si>
  <si>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</si>
  <si>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</si>
  <si>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</si>
  <si>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</si>
  <si>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</si>
  <si>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</si>
  <si>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</si>
  <si>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</si>
  <si>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</si>
  <si>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</si>
  <si>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</si>
  <si>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</si>
  <si>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</si>
  <si>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</si>
  <si>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</si>
  <si>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</si>
  <si>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</si>
  <si>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</si>
  <si>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</si>
  <si>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</si>
  <si>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</si>
  <si>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</si>
  <si>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</si>
  <si>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</si>
  <si>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</si>
  <si>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</si>
  <si>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</si>
  <si>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</si>
  <si>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</si>
  <si>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</si>
  <si>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</si>
  <si>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</si>
  <si>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</si>
  <si>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</si>
  <si>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</si>
  <si>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</si>
  <si>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</si>
  <si>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</si>
  <si>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</si>
  <si>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</si>
  <si>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</si>
  <si>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</si>
  <si>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</si>
  <si>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</si>
  <si>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</si>
  <si>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</si>
  <si>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</si>
  <si>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</si>
  <si>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</si>
  <si>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</si>
  <si>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</si>
  <si>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</si>
  <si>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</si>
  <si>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</si>
  <si>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</si>
  <si>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</si>
  <si>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</si>
  <si>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</si>
  <si>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</si>
  <si>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</si>
  <si>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</si>
  <si>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</si>
  <si>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</si>
  <si>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</si>
  <si>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</si>
  <si>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</si>
  <si>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</si>
  <si>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</si>
  <si>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</si>
  <si>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</si>
  <si>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</si>
  <si>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</si>
  <si>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</si>
  <si>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</si>
  <si>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</si>
  <si>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</si>
  <si>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</si>
  <si>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</si>
  <si>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</si>
  <si>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</si>
  <si>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</si>
  <si>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</si>
  <si>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</si>
  <si>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</si>
  <si>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</si>
  <si>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</si>
  <si>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</si>
  <si>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</si>
  <si>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</si>
  <si>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</si>
  <si>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</si>
  <si>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</si>
  <si>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</si>
  <si>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</si>
  <si>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</si>
  <si>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</si>
  <si>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</si>
  <si>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</si>
  <si>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</si>
  <si>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</si>
  <si>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</si>
  <si>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</si>
  <si>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</si>
  <si>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</si>
  <si>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</si>
  <si>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</si>
  <si>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</si>
  <si>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</si>
  <si>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</si>
  <si>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</si>
  <si>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</si>
  <si>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</si>
  <si>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</si>
  <si>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</si>
  <si>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</si>
  <si>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</si>
  <si>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</si>
  <si>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</si>
  <si>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</si>
  <si>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</si>
  <si>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</si>
  <si>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</si>
  <si>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</si>
  <si>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</si>
  <si>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</si>
  <si>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</si>
  <si>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</si>
  <si>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</si>
  <si>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</si>
  <si>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</si>
  <si>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</si>
  <si>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</si>
  <si>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</si>
  <si>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</si>
  <si>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</si>
  <si>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</si>
  <si>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</si>
  <si>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</si>
  <si>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</si>
  <si>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</si>
  <si>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</si>
  <si>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</si>
  <si>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</si>
  <si>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</si>
  <si>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</si>
  <si>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</si>
  <si>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</si>
  <si>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</si>
  <si>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</si>
  <si>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</si>
  <si>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</si>
  <si>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</si>
  <si>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</si>
  <si>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</si>
  <si>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</si>
  <si>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</si>
  <si>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</si>
  <si>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</si>
  <si>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</si>
  <si>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</si>
  <si>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</si>
  <si>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</si>
  <si>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</si>
  <si>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</si>
  <si>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</si>
  <si>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</si>
  <si>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</si>
  <si>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</si>
  <si>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</si>
  <si>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</si>
  <si>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</si>
  <si>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</si>
  <si>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</si>
  <si>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</si>
  <si>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</si>
  <si>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</si>
  <si>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</si>
  <si>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</si>
  <si>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</si>
  <si>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</si>
  <si>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</si>
  <si>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</si>
  <si>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</si>
  <si>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</si>
  <si>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</si>
  <si>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</si>
  <si>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</si>
  <si>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</si>
  <si>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</si>
  <si>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</si>
  <si>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</si>
  <si>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</si>
  <si>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</si>
  <si>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</si>
  <si>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</si>
  <si>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</si>
  <si>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</si>
  <si>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</si>
  <si>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</si>
  <si>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</si>
  <si>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</si>
  <si>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</si>
  <si>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</si>
  <si>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</si>
  <si>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</si>
  <si>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</si>
  <si>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</si>
  <si>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</si>
  <si>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</si>
  <si>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</si>
  <si>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</si>
  <si>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</si>
  <si>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</si>
  <si>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</si>
  <si>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</si>
  <si>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</si>
  <si>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</si>
  <si>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</si>
  <si>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</si>
  <si>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</si>
  <si>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</si>
  <si>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</si>
  <si>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</si>
  <si>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</si>
  <si>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</si>
  <si>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</si>
  <si>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</si>
  <si>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</si>
  <si>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</si>
  <si>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</si>
  <si>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</si>
  <si>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</si>
  <si>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</si>
  <si>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</si>
  <si>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</si>
  <si>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</si>
  <si>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</si>
  <si>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</si>
  <si>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</si>
  <si>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</si>
  <si>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</si>
  <si>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</si>
  <si>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</si>
  <si>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</si>
  <si>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</si>
  <si>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</si>
  <si>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</si>
  <si>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</si>
  <si>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</si>
  <si>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</si>
  <si>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</si>
  <si>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</si>
  <si>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</si>
  <si>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</si>
  <si>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</si>
  <si>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</si>
  <si>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</si>
  <si>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</si>
  <si>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</si>
  <si>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</si>
  <si>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</si>
  <si>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</si>
  <si>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</si>
  <si>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</si>
  <si>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</si>
  <si>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</si>
  <si>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</si>
  <si>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</si>
  <si>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</si>
  <si>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</si>
  <si>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</si>
  <si>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</si>
  <si>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</si>
  <si>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</si>
  <si>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</si>
  <si>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</si>
  <si>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</si>
  <si>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</si>
  <si>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</si>
  <si>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</si>
  <si>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</si>
  <si>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</si>
  <si>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</si>
  <si>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</si>
  <si>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</si>
  <si>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</si>
  <si>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</si>
  <si>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</si>
  <si>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</si>
  <si>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</si>
  <si>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</si>
  <si>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</si>
  <si>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</si>
  <si>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</si>
  <si>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</si>
  <si>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</si>
  <si>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</si>
  <si>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</si>
  <si>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</si>
  <si>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</si>
  <si>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</si>
  <si>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</si>
  <si>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</si>
  <si>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</si>
  <si>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</si>
  <si>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</si>
  <si>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</si>
  <si>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</si>
  <si>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</si>
  <si>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</si>
  <si>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</si>
  <si>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</si>
  <si>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</si>
  <si>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</si>
  <si>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</si>
  <si>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</si>
  <si>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</si>
  <si>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</si>
  <si>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</si>
  <si>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</si>
  <si>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</si>
  <si>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</si>
  <si>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</si>
  <si>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</si>
  <si>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</si>
  <si>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</si>
  <si>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</si>
  <si>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</si>
  <si>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</si>
  <si>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</si>
  <si>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</si>
  <si>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</si>
  <si>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</si>
  <si>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</si>
  <si>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</si>
  <si>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</si>
  <si>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</si>
  <si>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</si>
  <si>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</si>
  <si>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</si>
  <si>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</si>
  <si>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</si>
  <si>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</si>
  <si>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</si>
  <si>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</si>
  <si>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</si>
  <si>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</si>
  <si>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</si>
  <si>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</si>
  <si>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</si>
  <si>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</si>
  <si>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</si>
  <si>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</si>
  <si>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</si>
  <si>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</si>
  <si>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</si>
  <si>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</si>
  <si>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</si>
  <si>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</si>
  <si>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</si>
  <si>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</si>
  <si>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</si>
  <si>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</si>
  <si>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</si>
  <si>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</si>
  <si>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</si>
  <si>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</si>
  <si>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</si>
  <si>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</si>
  <si>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</si>
  <si>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</si>
  <si>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</si>
  <si>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</si>
  <si>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</si>
  <si>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</si>
  <si>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</si>
  <si>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</si>
  <si>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</si>
  <si>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</si>
  <si>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</si>
  <si>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</si>
  <si>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</si>
  <si>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</si>
  <si>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</si>
  <si>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</si>
  <si>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</si>
  <si>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</si>
  <si>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</si>
  <si>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</si>
  <si>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</si>
  <si>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</si>
  <si>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</si>
  <si>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</si>
  <si>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</si>
  <si>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</si>
  <si>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</si>
  <si>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</si>
  <si>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</si>
  <si>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</si>
  <si>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</si>
  <si>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</si>
  <si>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</si>
  <si>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</si>
  <si>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</si>
  <si>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</si>
  <si>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</si>
  <si>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</si>
  <si>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</si>
  <si>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</si>
  <si>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</si>
  <si>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</si>
  <si>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</si>
  <si>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</si>
  <si>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</si>
  <si>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</si>
  <si>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</si>
  <si>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</si>
  <si>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</si>
  <si>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</si>
  <si>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</si>
  <si>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</si>
  <si>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</si>
  <si>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</si>
  <si>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</si>
  <si>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</si>
  <si>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</si>
  <si>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</si>
  <si>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</si>
  <si>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</si>
  <si>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</si>
  <si>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</si>
  <si>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</si>
  <si>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</si>
  <si>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</si>
  <si>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</si>
  <si>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</si>
  <si>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</si>
  <si>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</si>
  <si>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</si>
  <si>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</si>
  <si>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</si>
  <si>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</si>
  <si>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</si>
  <si>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</si>
  <si>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</si>
  <si>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</si>
  <si>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</si>
  <si>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</si>
  <si>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</si>
  <si>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</si>
  <si>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</si>
  <si>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</si>
  <si>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</si>
  <si>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</si>
  <si>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</si>
  <si>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</si>
  <si>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</si>
  <si>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</si>
  <si>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</si>
  <si>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</si>
  <si>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</si>
  <si>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</si>
  <si>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</si>
  <si>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</si>
  <si>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</si>
  <si>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</si>
  <si>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</si>
  <si>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</si>
  <si>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</si>
  <si>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</si>
  <si>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</si>
  <si>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</si>
  <si>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</si>
  <si>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</si>
  <si>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</si>
  <si>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</si>
  <si>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</si>
  <si>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</si>
  <si>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</si>
  <si>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</si>
  <si>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</si>
  <si>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</si>
  <si>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</si>
  <si>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</si>
  <si>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</si>
  <si>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</si>
  <si>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</si>
  <si>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</si>
  <si>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</si>
  <si>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</si>
  <si>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</si>
  <si>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</si>
  <si>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</si>
  <si>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</si>
  <si>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</si>
  <si>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</si>
  <si>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</si>
  <si>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</si>
  <si>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</si>
  <si>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</si>
  <si>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</si>
  <si>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</si>
  <si>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</si>
  <si>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</si>
  <si>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</si>
  <si>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</si>
  <si>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</si>
  <si>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</si>
  <si>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</si>
  <si>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</si>
  <si>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</si>
  <si>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</si>
  <si>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</si>
  <si>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</si>
  <si>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</si>
  <si>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</si>
  <si>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</si>
  <si>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</si>
  <si>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</si>
  <si>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</si>
  <si>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</si>
  <si>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</si>
  <si>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</si>
  <si>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</si>
  <si>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</si>
  <si>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</si>
  <si>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</si>
  <si>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</si>
  <si>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</si>
  <si>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</si>
  <si>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</si>
  <si>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</si>
  <si>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</si>
  <si>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</si>
  <si>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</si>
  <si>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</si>
  <si>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</si>
  <si>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</si>
  <si>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</si>
  <si>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</si>
  <si>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</si>
  <si>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</si>
  <si>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</si>
  <si>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</si>
  <si>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</si>
  <si>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</si>
  <si>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</si>
  <si>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</si>
  <si>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</si>
  <si>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</si>
  <si>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</si>
  <si>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</si>
  <si>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</si>
  <si>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</si>
  <si>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</si>
  <si>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</si>
  <si>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</si>
  <si>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</si>
  <si>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</si>
  <si>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</si>
  <si>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</si>
  <si>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</si>
  <si>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</si>
  <si>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</si>
  <si>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</si>
  <si>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</si>
  <si>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</si>
  <si>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</si>
  <si>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</si>
  <si>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</si>
  <si>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</si>
  <si>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</si>
  <si>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</si>
  <si>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</si>
  <si>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</si>
  <si>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</si>
  <si>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</si>
  <si>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</si>
  <si>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</si>
  <si>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</si>
  <si>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</si>
  <si>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</si>
  <si>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</si>
  <si>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</si>
  <si>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</si>
  <si>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</si>
  <si>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</si>
  <si>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</si>
  <si>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</si>
  <si>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</si>
  <si>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</si>
  <si>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</si>
  <si>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</si>
  <si>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</si>
  <si>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</si>
  <si>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</si>
  <si>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</si>
  <si>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</si>
  <si>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</si>
  <si>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</si>
  <si>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</si>
  <si>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</si>
  <si>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</si>
  <si>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</si>
  <si>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</si>
  <si>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</si>
  <si>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</si>
  <si>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</si>
  <si>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</si>
  <si>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</si>
  <si>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</si>
  <si>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</si>
  <si>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</si>
  <si>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</si>
  <si>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</si>
  <si>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</si>
  <si>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</si>
  <si>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</si>
  <si>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</si>
  <si>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</si>
  <si>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</si>
  <si>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</si>
  <si>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</si>
  <si>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</si>
  <si>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</si>
  <si>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</si>
  <si>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</si>
  <si>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</si>
  <si>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</si>
  <si>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</si>
  <si>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</si>
  <si>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</si>
  <si>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</si>
  <si>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</si>
  <si>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</si>
  <si>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</si>
  <si>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</si>
  <si>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</si>
  <si>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</si>
  <si>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</si>
  <si>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</si>
  <si>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</si>
  <si>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</si>
  <si>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</si>
  <si>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</si>
  <si>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</si>
  <si>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</si>
  <si>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</si>
  <si>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</si>
  <si>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</si>
  <si>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</si>
  <si>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</si>
  <si>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</si>
  <si>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</si>
  <si>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</si>
  <si>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</si>
  <si>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</si>
  <si>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</si>
  <si>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</si>
  <si>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</si>
  <si>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</si>
  <si>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</si>
  <si>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</si>
  <si>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</si>
  <si>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</si>
  <si>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</si>
  <si>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</si>
  <si>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</si>
  <si>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</si>
  <si>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</si>
  <si>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</si>
  <si>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</si>
  <si>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</si>
  <si>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</si>
  <si>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</si>
  <si>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</si>
  <si>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</si>
  <si>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</si>
  <si>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</si>
  <si>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</si>
  <si>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</si>
  <si>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</si>
  <si>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</si>
  <si>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</si>
  <si>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</si>
  <si>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</si>
  <si>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</si>
  <si>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</si>
  <si>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</si>
  <si>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</si>
  <si>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</si>
  <si>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</si>
  <si>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</si>
  <si>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</si>
  <si>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</si>
  <si>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</si>
  <si>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</si>
  <si>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</si>
  <si>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</si>
  <si>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</si>
  <si>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</si>
  <si>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</si>
  <si>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</si>
  <si>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</si>
  <si>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</si>
  <si>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</si>
  <si>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</si>
  <si>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</si>
  <si>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</si>
  <si>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</si>
  <si>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</si>
  <si>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</si>
  <si>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</si>
  <si>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</si>
  <si>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</si>
  <si>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</si>
  <si>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</si>
  <si>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</si>
  <si>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</si>
  <si>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</si>
  <si>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</si>
  <si>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</si>
  <si>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</si>
  <si>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</si>
  <si>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</si>
  <si>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</si>
  <si>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</si>
  <si>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</si>
  <si>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</si>
  <si>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</si>
  <si>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</si>
  <si>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</si>
  <si>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</si>
  <si>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</si>
  <si>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</si>
  <si>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</si>
  <si>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</si>
  <si>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</si>
  <si>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</si>
  <si>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</si>
  <si>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</si>
  <si>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</si>
  <si>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</si>
  <si>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</si>
  <si>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</si>
  <si>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</si>
  <si>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</si>
  <si>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</si>
  <si>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</si>
  <si>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</si>
  <si>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</si>
  <si>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</si>
  <si>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</si>
  <si>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</si>
  <si>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</si>
  <si>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</si>
  <si>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</si>
  <si>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</si>
  <si>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</si>
  <si>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</si>
  <si>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</si>
  <si>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</si>
  <si>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</si>
  <si>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</si>
  <si>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</si>
  <si>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</si>
  <si>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</si>
  <si>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</si>
  <si>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</si>
  <si>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</si>
  <si>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</si>
  <si>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</si>
  <si>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</si>
  <si>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</si>
  <si>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</si>
  <si>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</si>
  <si>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</si>
  <si>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</si>
  <si>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</si>
  <si>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</si>
  <si>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</si>
  <si>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</si>
  <si>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</si>
  <si>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</si>
  <si>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</si>
  <si>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</si>
  <si>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</si>
  <si>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</si>
  <si>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</si>
  <si>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</si>
  <si>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</si>
  <si>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</si>
  <si>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</si>
  <si>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</si>
  <si>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</si>
  <si>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</si>
  <si>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</si>
  <si>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</si>
  <si>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</si>
  <si>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</si>
  <si>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</si>
  <si>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</si>
  <si>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</si>
  <si>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</si>
  <si>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</si>
  <si>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</si>
  <si>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</si>
  <si>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</si>
  <si>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</si>
  <si>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</si>
  <si>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</si>
  <si>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</si>
  <si>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</si>
  <si>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</si>
  <si>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</si>
  <si>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</si>
  <si>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</si>
  <si>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</si>
  <si>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</si>
  <si>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</si>
  <si>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</si>
  <si>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</si>
  <si>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</si>
  <si>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</si>
  <si>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</si>
  <si>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</si>
  <si>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</si>
  <si>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</si>
  <si>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</si>
  <si>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</si>
  <si>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</si>
  <si>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</si>
  <si>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</si>
  <si>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</si>
  <si>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</si>
  <si>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</si>
  <si>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</si>
  <si>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</si>
  <si>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</si>
  <si>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</si>
  <si>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</si>
  <si>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</si>
  <si>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</si>
  <si>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</si>
  <si>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</si>
  <si>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</si>
  <si>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</si>
  <si>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</si>
  <si>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</si>
  <si>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</si>
  <si>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</si>
  <si>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</si>
  <si>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</si>
  <si>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</si>
  <si>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</si>
  <si>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</si>
  <si>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</si>
  <si>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</si>
  <si>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</si>
  <si>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</si>
  <si>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</si>
  <si>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</si>
  <si>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</si>
  <si>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</si>
  <si>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</si>
  <si>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</si>
  <si>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</si>
  <si>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</si>
  <si>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</si>
  <si>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</si>
  <si>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</si>
  <si>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</si>
  <si>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</si>
  <si>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</si>
  <si>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</si>
  <si>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</si>
  <si>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</si>
  <si>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</si>
  <si>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</si>
  <si>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</si>
  <si>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</si>
  <si>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</si>
  <si>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</si>
  <si>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</si>
  <si>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</si>
  <si>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</si>
  <si>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</si>
  <si>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</si>
  <si>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</si>
  <si>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</si>
  <si>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</si>
  <si>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</si>
  <si>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</si>
  <si>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</si>
  <si>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</si>
  <si>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</si>
  <si>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</si>
  <si>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</si>
  <si>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</si>
  <si>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</si>
  <si>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</si>
  <si>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</si>
  <si>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</si>
  <si>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</si>
  <si>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</si>
  <si>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</si>
  <si>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</si>
  <si>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</si>
  <si>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</si>
  <si>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</si>
  <si>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</si>
  <si>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</si>
  <si>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</si>
  <si>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</si>
  <si>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</si>
  <si>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</si>
  <si>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</si>
  <si>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</si>
  <si>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</si>
  <si>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</si>
  <si>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</si>
  <si>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</si>
  <si>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</si>
  <si>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</si>
  <si>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</si>
  <si>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</si>
  <si>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</si>
  <si>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</si>
  <si>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</si>
  <si>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</si>
  <si>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</si>
  <si>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</si>
  <si>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</si>
  <si>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</si>
  <si>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</si>
  <si>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</si>
  <si>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</si>
  <si>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</si>
  <si>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</si>
  <si>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</si>
  <si>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</si>
  <si>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</si>
  <si>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</si>
  <si>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</si>
  <si>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</si>
  <si>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</si>
  <si>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</si>
  <si>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</si>
  <si>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</si>
  <si>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</si>
  <si>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</si>
  <si>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</si>
  <si>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</si>
  <si>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</si>
  <si>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</si>
  <si>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</si>
  <si>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</si>
  <si>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</si>
  <si>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</si>
  <si>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</si>
  <si>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</si>
  <si>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</si>
  <si>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</si>
  <si>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</si>
  <si>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</si>
  <si>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</si>
  <si>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</si>
  <si>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</si>
  <si>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</si>
  <si>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</si>
  <si>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</si>
  <si>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</si>
  <si>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</si>
  <si>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</si>
  <si>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</si>
  <si>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</si>
  <si>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</si>
  <si>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</si>
  <si>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</si>
  <si>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</si>
  <si>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</si>
  <si>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</si>
  <si>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</si>
  <si>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</si>
  <si>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</si>
  <si>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</si>
  <si>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</si>
  <si>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</si>
  <si>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</si>
  <si>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</si>
  <si>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</si>
  <si>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</si>
  <si>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</si>
  <si>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</si>
  <si>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</si>
  <si>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</si>
  <si>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</si>
  <si>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</si>
  <si>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</si>
  <si>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</si>
  <si>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</si>
  <si>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</si>
  <si>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</si>
  <si>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</si>
  <si>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</si>
  <si>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</si>
  <si>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</si>
  <si>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</si>
  <si>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</si>
  <si>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</si>
  <si>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</si>
  <si>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</si>
  <si>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</si>
  <si>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</si>
  <si>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</si>
  <si>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</si>
  <si>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</si>
  <si>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</si>
  <si>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</si>
  <si>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</si>
  <si>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</si>
  <si>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</si>
  <si>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</si>
  <si>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</si>
  <si>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</si>
  <si>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</si>
  <si>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</si>
  <si>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</si>
  <si>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</si>
  <si>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</si>
  <si>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</si>
  <si>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</si>
  <si>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</si>
  <si>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</si>
  <si>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</si>
  <si>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</si>
  <si>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</si>
  <si>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</si>
  <si>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</si>
  <si>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</si>
  <si>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</si>
  <si>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</si>
  <si>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</si>
  <si>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</si>
  <si>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</si>
  <si>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</si>
  <si>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</si>
  <si>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</si>
  <si>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</si>
  <si>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</si>
  <si>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</si>
  <si>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</si>
  <si>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</si>
  <si>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</si>
  <si>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</si>
  <si>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</si>
  <si>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</si>
  <si>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</si>
  <si>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</si>
  <si>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</si>
  <si>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</si>
  <si>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</si>
  <si>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</si>
  <si>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</si>
  <si>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</si>
  <si>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</si>
  <si>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</si>
  <si>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</si>
  <si>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</si>
  <si>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</si>
  <si>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</si>
  <si>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</si>
  <si>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</si>
  <si>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</si>
  <si>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</si>
  <si>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</si>
  <si>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</si>
  <si>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</si>
  <si>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</si>
  <si>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</si>
  <si>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</si>
  <si>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</si>
  <si>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</si>
  <si>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</si>
  <si>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</si>
  <si>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</si>
  <si>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</si>
  <si>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</si>
  <si>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</si>
  <si>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</si>
  <si>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</si>
  <si>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</si>
  <si>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</si>
  <si>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</si>
  <si>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</si>
  <si>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</si>
  <si>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</si>
  <si>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</si>
  <si>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</si>
  <si>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</si>
  <si>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</si>
  <si>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</si>
  <si>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</si>
  <si>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</si>
  <si>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</si>
  <si>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</si>
  <si>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</si>
  <si>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</si>
  <si>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</si>
  <si>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</si>
  <si>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</si>
  <si>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</si>
  <si>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</si>
  <si>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</si>
  <si>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</si>
  <si>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</si>
  <si>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</si>
  <si>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</si>
  <si>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</si>
  <si>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</si>
  <si>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</si>
  <si>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</si>
  <si>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</si>
  <si>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</si>
  <si>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</si>
  <si>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</si>
  <si>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</si>
  <si>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</si>
  <si>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</si>
  <si>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</si>
  <si>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</si>
  <si>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</si>
  <si>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</si>
  <si>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</si>
  <si>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</si>
  <si>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</si>
  <si>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</si>
  <si>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</si>
  <si>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</si>
  <si>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</si>
  <si>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</si>
  <si>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</si>
  <si>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</si>
  <si>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</si>
  <si>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</si>
  <si>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</si>
  <si>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</si>
  <si>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</si>
  <si>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</si>
  <si>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</si>
  <si>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</si>
  <si>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</si>
  <si>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</si>
  <si>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</si>
  <si>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</si>
  <si>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</si>
  <si>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</si>
  <si>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</si>
  <si>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</si>
  <si>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</si>
  <si>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</si>
  <si>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</si>
  <si>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</si>
  <si>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</si>
  <si>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</si>
  <si>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</si>
  <si>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</si>
  <si>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</si>
  <si>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</si>
  <si>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</si>
  <si>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</si>
  <si>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</si>
  <si>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</si>
  <si>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</si>
  <si>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</si>
  <si>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</si>
  <si>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</si>
  <si>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</si>
  <si>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</si>
  <si>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</si>
  <si>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</si>
  <si>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</si>
  <si>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</si>
  <si>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</si>
  <si>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</si>
  <si>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</si>
  <si>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</si>
  <si>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</si>
  <si>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</si>
  <si>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</si>
  <si>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</si>
  <si>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</si>
  <si>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</si>
  <si>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</si>
  <si>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</si>
  <si>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</si>
  <si>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</si>
  <si>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</si>
  <si>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</si>
  <si>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</si>
  <si>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</si>
  <si>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</si>
  <si>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</si>
  <si>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</si>
  <si>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</si>
  <si>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</si>
  <si>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</si>
  <si>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</si>
  <si>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</si>
  <si>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</si>
  <si>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</si>
  <si>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</si>
  <si>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</si>
  <si>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</si>
  <si>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</si>
  <si>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</si>
  <si>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</si>
  <si>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</si>
  <si>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</si>
  <si>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</si>
  <si>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</si>
  <si>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</si>
  <si>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</si>
  <si>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</si>
  <si>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</si>
  <si>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</si>
  <si>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</si>
  <si>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</si>
  <si>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</si>
  <si>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</si>
  <si>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</si>
  <si>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</si>
  <si>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</si>
  <si>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</si>
  <si>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</si>
  <si>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</si>
  <si>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</si>
  <si>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</si>
  <si>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</si>
  <si>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</si>
  <si>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</si>
  <si>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</si>
  <si>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</si>
  <si>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</si>
  <si>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</si>
  <si>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</si>
  <si>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</si>
  <si>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</si>
  <si>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</si>
  <si>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</si>
  <si>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</si>
  <si>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</si>
  <si>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</si>
  <si>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</si>
  <si>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</si>
  <si>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</si>
  <si>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</si>
  <si>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</si>
  <si>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</si>
  <si>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</si>
  <si>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</si>
  <si>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</si>
  <si>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</si>
  <si>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</si>
  <si>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</si>
  <si>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</si>
  <si>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</si>
  <si>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</si>
  <si>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</si>
  <si>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</si>
  <si>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</si>
  <si>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</si>
  <si>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</si>
  <si>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</si>
  <si>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</si>
  <si>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</si>
  <si>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</si>
  <si>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</si>
  <si>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</si>
  <si>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</si>
  <si>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</si>
  <si>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</si>
  <si>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</si>
  <si>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</si>
  <si>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</si>
  <si>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</si>
  <si>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</si>
  <si>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</si>
  <si>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</si>
  <si>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</si>
  <si>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</si>
  <si>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</si>
  <si>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</si>
  <si>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</si>
  <si>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</si>
  <si>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</si>
  <si>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</si>
  <si>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</si>
  <si>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</si>
  <si>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</si>
  <si>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</si>
  <si>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</si>
  <si>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</si>
  <si>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</si>
  <si>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</si>
  <si>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</si>
  <si>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</si>
  <si>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</si>
  <si>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</si>
  <si>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</si>
  <si>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</si>
  <si>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</si>
  <si>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</si>
  <si>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</si>
  <si>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</si>
  <si>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</si>
  <si>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</si>
  <si>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</si>
  <si>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</si>
  <si>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</si>
  <si>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</si>
  <si>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</si>
  <si>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</si>
  <si>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</si>
  <si>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</si>
  <si>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</si>
  <si>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</si>
  <si>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</si>
  <si>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</si>
  <si>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</si>
  <si>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</si>
  <si>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</si>
  <si>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</si>
  <si>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</si>
  <si>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</si>
  <si>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</si>
  <si>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</si>
  <si>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</si>
  <si>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</si>
  <si>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</si>
  <si>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</si>
  <si>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</si>
  <si>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</si>
  <si>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</si>
  <si>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</si>
  <si>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</si>
  <si>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</si>
  <si>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</si>
  <si>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</si>
  <si>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</si>
  <si>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</si>
  <si>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</si>
  <si>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</si>
  <si>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</si>
  <si>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</si>
  <si>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</si>
  <si>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</si>
  <si>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</si>
  <si>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</si>
  <si>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</si>
  <si>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</si>
  <si>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</si>
  <si>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</si>
  <si>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</si>
  <si>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</si>
  <si>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</si>
  <si>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</si>
  <si>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</si>
  <si>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</si>
  <si>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</si>
  <si>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</si>
  <si>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</si>
  <si>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</si>
  <si>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</si>
  <si>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</si>
  <si>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</si>
  <si>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</si>
  <si>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</si>
  <si>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</si>
  <si>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</si>
  <si>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</si>
  <si>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</si>
  <si>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</si>
  <si>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</si>
  <si>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</si>
  <si>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</si>
  <si>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</si>
  <si>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</si>
  <si>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</si>
  <si>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</si>
  <si>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</si>
  <si>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</si>
  <si>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</si>
  <si>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</si>
  <si>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</si>
  <si>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</si>
  <si>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</si>
  <si>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</si>
  <si>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</si>
  <si>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</si>
  <si>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</si>
  <si>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</si>
  <si>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</si>
  <si>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</si>
  <si>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</si>
  <si>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</si>
  <si>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</si>
  <si>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</si>
  <si>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</si>
  <si>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</si>
  <si>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</si>
  <si>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</si>
  <si>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</si>
  <si>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</si>
  <si>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</si>
  <si>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</si>
  <si>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</si>
  <si>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</si>
  <si>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</si>
  <si>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</si>
  <si>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</si>
  <si>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</si>
  <si>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</si>
  <si>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</si>
  <si>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</si>
  <si>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</si>
  <si>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</si>
  <si>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</si>
  <si>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</si>
  <si>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</si>
  <si>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</si>
  <si>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</si>
  <si>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</si>
  <si>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</si>
  <si>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</si>
  <si>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</si>
  <si>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</si>
  <si>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</si>
  <si>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</si>
  <si>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</si>
  <si>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</si>
  <si>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</si>
  <si>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</si>
  <si>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</si>
  <si>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</si>
  <si>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</si>
  <si>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</si>
  <si>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</si>
  <si>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</si>
  <si>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</si>
  <si>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</si>
  <si>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</si>
  <si>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</si>
  <si>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</si>
  <si>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</si>
  <si>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</si>
  <si>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</si>
  <si>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</si>
  <si>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</si>
  <si>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</si>
  <si>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</si>
  <si>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</si>
  <si>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</si>
  <si>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</si>
  <si>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</si>
  <si>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</si>
  <si>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</si>
  <si>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</si>
  <si>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</si>
  <si>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</si>
  <si>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</si>
  <si>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</si>
  <si>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</si>
  <si>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</si>
  <si>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</si>
  <si>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</si>
  <si>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</si>
  <si>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</si>
  <si>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</si>
  <si>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</si>
  <si>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</si>
  <si>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</si>
  <si>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</si>
  <si>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</si>
  <si>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</si>
  <si>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</si>
  <si>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</si>
  <si>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</si>
  <si>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</si>
  <si>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</si>
  <si>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</si>
  <si>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</si>
  <si>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</si>
  <si>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</si>
  <si>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</si>
  <si>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</si>
  <si>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</si>
  <si>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</si>
  <si>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</si>
  <si>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</si>
  <si>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</si>
  <si>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</si>
  <si>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</si>
  <si>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</si>
  <si>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</si>
  <si>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</si>
  <si>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</si>
  <si>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</si>
  <si>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</si>
  <si>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</si>
  <si>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</si>
  <si>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</si>
  <si>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</si>
  <si>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</si>
  <si>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</si>
  <si>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</si>
  <si>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</si>
  <si>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</si>
  <si>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</si>
  <si>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</si>
  <si>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</si>
  <si>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</si>
  <si>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</si>
  <si>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</si>
  <si>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</si>
  <si>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</si>
  <si>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</si>
  <si>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</si>
  <si>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</si>
  <si>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</si>
  <si>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</si>
  <si>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</si>
  <si>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</si>
  <si>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</si>
  <si>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</si>
  <si>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</si>
  <si>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</si>
  <si>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</si>
  <si>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</si>
  <si>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</si>
  <si>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</si>
  <si>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</si>
  <si>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</si>
  <si>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</si>
  <si>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</si>
  <si>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</si>
  <si>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</si>
  <si>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</si>
  <si>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</si>
  <si>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</si>
  <si>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</si>
  <si>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</si>
  <si>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</si>
  <si>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</si>
  <si>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</si>
  <si>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</si>
  <si>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</si>
  <si>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</si>
  <si>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</si>
  <si>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</si>
  <si>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</si>
  <si>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</si>
  <si>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</si>
  <si>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</si>
  <si>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</si>
  <si>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</si>
  <si>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</si>
  <si>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</si>
  <si>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</si>
  <si>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</si>
  <si>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</si>
  <si>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</si>
  <si>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</si>
  <si>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</si>
  <si>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</si>
  <si>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</si>
  <si>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</si>
  <si>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</si>
  <si>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</si>
  <si>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</si>
  <si>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</si>
  <si>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</si>
  <si>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</si>
  <si>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</si>
  <si>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</si>
  <si>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</si>
  <si>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</si>
  <si>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</si>
  <si>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</si>
  <si>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</si>
  <si>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</si>
  <si>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</si>
  <si>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</si>
  <si>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</si>
  <si>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</si>
  <si>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</si>
  <si>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</si>
  <si>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</si>
  <si>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</si>
  <si>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</si>
  <si>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</si>
  <si>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</si>
  <si>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</si>
  <si>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</si>
  <si>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</si>
  <si>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</si>
  <si>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</si>
  <si>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</si>
  <si>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</si>
  <si>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</si>
  <si>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</si>
  <si>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</si>
  <si>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</si>
  <si>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</si>
  <si>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</si>
  <si>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</si>
  <si>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</si>
  <si>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</si>
  <si>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</si>
  <si>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</si>
  <si>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</si>
  <si>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</si>
  <si>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</si>
  <si>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</si>
  <si>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</si>
  <si>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</si>
  <si>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</si>
  <si>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</si>
  <si>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</si>
  <si>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</si>
  <si>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</si>
  <si>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</si>
  <si>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</si>
  <si>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</si>
  <si>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</si>
  <si>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</si>
  <si>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</si>
  <si>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</si>
  <si>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</si>
  <si>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</si>
  <si>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</si>
  <si>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</si>
  <si>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</si>
  <si>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</si>
  <si>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</si>
  <si>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</si>
  <si>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</si>
  <si>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</si>
  <si>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</si>
  <si>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</si>
  <si>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</si>
  <si>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</si>
  <si>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</si>
  <si>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</si>
  <si>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</si>
  <si>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</si>
  <si>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</si>
  <si>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</si>
  <si>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</si>
  <si>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</si>
  <si>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</si>
  <si>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</si>
  <si>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</si>
  <si>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</si>
  <si>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</si>
  <si>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</si>
  <si>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</si>
  <si>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</si>
  <si>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</si>
  <si>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</si>
  <si>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</si>
  <si>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</si>
  <si>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</si>
  <si>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</si>
  <si>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</si>
  <si>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</si>
  <si>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</si>
  <si>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</si>
  <si>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</si>
  <si>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</si>
  <si>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</si>
  <si>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</si>
  <si>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</si>
  <si>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</si>
  <si>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</si>
  <si>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</si>
  <si>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</si>
  <si>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</si>
  <si>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</si>
  <si>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</si>
  <si>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</si>
  <si>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</si>
  <si>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</si>
  <si>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</si>
  <si>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</si>
  <si>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</si>
  <si>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</si>
  <si>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</si>
  <si>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</si>
  <si>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</si>
  <si>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</si>
  <si>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</si>
  <si>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</si>
  <si>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</si>
  <si>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</si>
  <si>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</si>
  <si>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</si>
  <si>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</si>
  <si>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</si>
  <si>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</si>
  <si>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</si>
  <si>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</si>
  <si>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</si>
  <si>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</si>
  <si>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</si>
  <si>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</si>
  <si>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</si>
  <si>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</si>
  <si>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</si>
  <si>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</si>
  <si>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</si>
  <si>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</si>
  <si>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</si>
  <si>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</si>
  <si>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</si>
  <si>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</si>
  <si>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</si>
  <si>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</si>
  <si>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</si>
  <si>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</si>
  <si>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</si>
  <si>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</si>
  <si>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</si>
  <si>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</si>
  <si>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</si>
  <si>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</si>
  <si>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</si>
  <si>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</si>
  <si>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</si>
  <si>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</si>
  <si>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</si>
  <si>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</si>
  <si>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</si>
  <si>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</si>
  <si>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</si>
  <si>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</si>
  <si>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</si>
  <si>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</si>
  <si>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</si>
  <si>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</si>
  <si>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</si>
  <si>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</si>
  <si>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</si>
  <si>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</si>
  <si>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</si>
  <si>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</si>
  <si>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</si>
  <si>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</si>
  <si>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</si>
  <si>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</si>
  <si>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</si>
  <si>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</si>
  <si>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</si>
  <si>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</si>
  <si>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</si>
  <si>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</si>
  <si>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</si>
  <si>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</si>
  <si>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</si>
  <si>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</si>
  <si>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</si>
  <si>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</si>
  <si>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</si>
  <si>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</si>
  <si>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</si>
  <si>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</si>
  <si>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</si>
  <si>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</si>
  <si>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</si>
  <si>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</si>
  <si>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</si>
  <si>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</si>
  <si>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</si>
  <si>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</si>
  <si>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</si>
  <si>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</si>
  <si>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</si>
  <si>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</si>
  <si>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</si>
  <si>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</si>
  <si>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</si>
  <si>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</si>
  <si>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</si>
  <si>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</si>
  <si>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</si>
  <si>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</si>
  <si>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</si>
  <si>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</si>
  <si>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</si>
  <si>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</si>
  <si>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</si>
  <si>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</si>
  <si>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</si>
  <si>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</si>
  <si>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</si>
  <si>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</si>
  <si>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</si>
  <si>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</si>
  <si>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</si>
  <si>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</si>
  <si>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</si>
  <si>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</si>
  <si>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</si>
  <si>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</si>
  <si>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</si>
  <si>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</si>
  <si>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</si>
  <si>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</si>
  <si>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</si>
  <si>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</si>
  <si>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</si>
  <si>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</si>
  <si>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</si>
  <si>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</si>
  <si>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</si>
  <si>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</si>
  <si>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</si>
  <si>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</si>
  <si>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</si>
  <si>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</si>
  <si>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</si>
  <si>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</si>
  <si>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</si>
  <si>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</si>
  <si>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</si>
  <si>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</si>
  <si>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</si>
  <si>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</si>
  <si>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</si>
  <si>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</si>
  <si>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</si>
  <si>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</si>
  <si>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</si>
  <si>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</si>
  <si>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</si>
  <si>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</si>
  <si>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</si>
  <si>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</si>
  <si>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</si>
  <si>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</si>
  <si>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</si>
  <si>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</si>
  <si>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</si>
  <si>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</si>
  <si>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</si>
  <si>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</si>
  <si>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</si>
  <si>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</si>
  <si>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</si>
  <si>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</si>
  <si>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</si>
  <si>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</si>
  <si>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</si>
  <si>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</si>
  <si>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</si>
  <si>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</si>
  <si>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</si>
  <si>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</si>
  <si>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</si>
  <si>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</si>
  <si>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</si>
  <si>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</si>
  <si>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</si>
  <si>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</si>
  <si>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</si>
  <si>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</si>
  <si>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</si>
  <si>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</si>
  <si>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</si>
  <si>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</si>
  <si>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</si>
  <si>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</si>
  <si>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</si>
  <si>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</si>
  <si>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</si>
  <si>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</si>
  <si>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</si>
  <si>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</si>
  <si>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</si>
  <si>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</si>
  <si>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</si>
  <si>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</si>
  <si>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</si>
  <si>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</si>
  <si>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</si>
  <si>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</si>
  <si>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</si>
  <si>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</si>
  <si>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</si>
  <si>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</si>
  <si>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</si>
  <si>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</si>
  <si>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</si>
  <si>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</si>
  <si>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</si>
  <si>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</si>
  <si>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</si>
  <si>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</si>
  <si>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</si>
  <si>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</si>
  <si>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</si>
  <si>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</si>
  <si>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</si>
  <si>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</si>
  <si>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</si>
  <si>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</si>
  <si>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</si>
  <si>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</si>
  <si>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</si>
  <si>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</si>
  <si>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</si>
  <si>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</si>
  <si>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</si>
  <si>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</si>
  <si>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</si>
  <si>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</si>
  <si>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</si>
  <si>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</si>
  <si>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</si>
  <si>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</si>
  <si>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</si>
  <si>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</si>
  <si>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</si>
  <si>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</si>
  <si>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</si>
  <si>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</si>
  <si>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</si>
  <si>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</si>
  <si>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</si>
  <si>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</si>
  <si>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</si>
  <si>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</si>
  <si>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</si>
  <si>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</si>
  <si>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</si>
  <si>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</si>
  <si>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</si>
  <si>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</si>
  <si>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</si>
  <si>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</si>
  <si>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</si>
  <si>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</si>
  <si>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</si>
  <si>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</si>
  <si>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</si>
  <si>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</si>
  <si>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</si>
  <si>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</si>
  <si>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</si>
  <si>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</si>
  <si>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</si>
  <si>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</si>
  <si>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</si>
  <si>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</si>
  <si>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</si>
  <si>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</si>
  <si>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</si>
  <si>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</si>
  <si>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</si>
  <si>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</si>
  <si>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</si>
  <si>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</si>
  <si>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</si>
  <si>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</si>
  <si>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</si>
  <si>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</si>
  <si>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</si>
  <si>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</si>
  <si>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</si>
  <si>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</si>
  <si>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</si>
  <si>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</si>
  <si>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</si>
  <si>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</si>
  <si>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</si>
  <si>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</si>
  <si>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</si>
  <si>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</si>
  <si>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</si>
  <si>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</si>
  <si>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</si>
  <si>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</si>
  <si>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</si>
  <si>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</si>
  <si>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</si>
  <si>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</si>
  <si>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</si>
  <si>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</si>
  <si>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</si>
  <si>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</si>
  <si>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</si>
  <si>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</si>
  <si>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</si>
  <si>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</si>
  <si>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</si>
  <si>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</si>
  <si>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</si>
  <si>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</si>
  <si>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</si>
  <si>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</si>
  <si>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</si>
  <si>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</si>
  <si>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</si>
  <si>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</si>
  <si>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</si>
  <si>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</si>
  <si>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</si>
  <si>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</si>
  <si>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</si>
  <si>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</si>
  <si>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</si>
  <si>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</si>
  <si>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</si>
  <si>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</si>
  <si>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</si>
  <si>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</si>
  <si>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</si>
  <si>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</si>
  <si>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</si>
  <si>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</si>
  <si>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</si>
  <si>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</si>
  <si>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</si>
  <si>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</si>
  <si>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</si>
  <si>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</si>
  <si>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</si>
  <si>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</si>
  <si>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</si>
  <si>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</si>
  <si>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</si>
  <si>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</si>
  <si>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</si>
  <si>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</si>
  <si>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</si>
  <si>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</si>
  <si>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</si>
  <si>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</si>
  <si>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</si>
  <si>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</si>
  <si>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</si>
  <si>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</si>
  <si>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</si>
  <si>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</si>
  <si>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</si>
  <si>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</si>
  <si>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</si>
  <si>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</si>
  <si>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</si>
  <si>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</si>
  <si>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</si>
  <si>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</si>
  <si>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</si>
  <si>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</si>
  <si>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</si>
  <si>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</si>
  <si>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</si>
  <si>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</si>
  <si>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</si>
  <si>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</si>
  <si>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</si>
  <si>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</si>
  <si>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</si>
  <si>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</si>
  <si>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</si>
  <si>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</si>
  <si>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</si>
  <si>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</si>
  <si>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</si>
  <si>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</si>
  <si>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</si>
  <si>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</si>
  <si>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</si>
  <si>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</si>
  <si>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</si>
  <si>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</si>
  <si>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</si>
  <si>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</si>
  <si>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</si>
  <si>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</si>
  <si>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</si>
  <si>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</si>
  <si>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</si>
  <si>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</si>
  <si>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</si>
  <si>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</si>
  <si>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</si>
  <si>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</si>
  <si>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</si>
  <si>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</si>
  <si>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</si>
  <si>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</si>
  <si>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</si>
  <si>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</si>
  <si>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</si>
  <si>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</si>
  <si>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</si>
  <si>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</si>
  <si>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</si>
  <si>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</si>
  <si>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</si>
  <si>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</si>
  <si>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</si>
  <si>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</si>
  <si>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</si>
  <si>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</si>
  <si>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</si>
  <si>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</si>
  <si>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</si>
  <si>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</si>
  <si>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</si>
  <si>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</si>
  <si>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</si>
  <si>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</si>
  <si>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</si>
  <si>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</si>
  <si>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</si>
  <si>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</si>
  <si>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</si>
  <si>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</si>
  <si>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</si>
  <si>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</si>
  <si>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</si>
  <si>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</si>
  <si>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</si>
  <si>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</si>
  <si>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</si>
  <si>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</si>
  <si>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</si>
  <si>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</si>
  <si>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</si>
  <si>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</si>
  <si>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</si>
  <si>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</si>
  <si>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</si>
  <si>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</si>
  <si>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</si>
  <si>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</si>
  <si>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</si>
  <si>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</si>
  <si>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</si>
  <si>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</si>
  <si>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</si>
  <si>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</si>
  <si>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</si>
  <si>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</si>
  <si>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</si>
  <si>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</si>
  <si>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</si>
  <si>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</si>
  <si>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</si>
  <si>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</si>
  <si>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</si>
  <si>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</si>
  <si>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</si>
  <si>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</si>
  <si>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</si>
  <si>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</si>
  <si>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</si>
  <si>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</si>
  <si>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</si>
  <si>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</si>
  <si>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</si>
  <si>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</si>
  <si>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</si>
  <si>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</si>
  <si>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</si>
  <si>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</si>
  <si>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</si>
  <si>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</si>
  <si>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</si>
  <si>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</si>
  <si>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</si>
  <si>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</si>
  <si>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</si>
  <si>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</si>
  <si>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</si>
  <si>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</si>
  <si>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</si>
  <si>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</si>
  <si>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</si>
  <si>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</si>
  <si>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</si>
  <si>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</si>
  <si>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</si>
  <si>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</si>
  <si>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</si>
  <si>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</si>
  <si>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</si>
  <si>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</si>
  <si>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</si>
  <si>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</si>
  <si>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</si>
  <si>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</si>
  <si>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</si>
  <si>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</si>
  <si>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</si>
  <si>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</si>
  <si>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</si>
  <si>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</si>
  <si>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</si>
  <si>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</si>
  <si>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</si>
  <si>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</si>
  <si>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</si>
  <si>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</si>
  <si>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</si>
  <si>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</si>
  <si>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</si>
  <si>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</si>
  <si>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</si>
  <si>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</si>
  <si>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</si>
  <si>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</si>
  <si>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</si>
  <si>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</si>
  <si>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</si>
  <si>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</si>
  <si>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</si>
  <si>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</si>
  <si>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</si>
  <si>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</si>
  <si>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</si>
  <si>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</si>
  <si>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</si>
  <si>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</si>
  <si>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</si>
  <si>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</si>
  <si>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</si>
  <si>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</si>
  <si>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</si>
  <si>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</si>
  <si>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</si>
  <si>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</si>
  <si>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</si>
  <si>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</si>
  <si>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</si>
  <si>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</si>
  <si>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</si>
  <si>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</si>
  <si>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</si>
  <si>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</si>
  <si>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</si>
  <si>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</si>
  <si>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</si>
  <si>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</si>
  <si>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</si>
  <si>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</si>
  <si>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</si>
  <si>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</si>
  <si>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</si>
  <si>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</si>
  <si>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</si>
  <si>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</si>
  <si>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</si>
  <si>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</si>
  <si>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</si>
  <si>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</si>
  <si>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</si>
  <si>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</si>
  <si>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</si>
  <si>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</si>
  <si>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</si>
  <si>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</si>
  <si>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</si>
  <si>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</si>
  <si>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</si>
  <si>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</si>
  <si>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</si>
  <si>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</si>
  <si>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</si>
  <si>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</si>
  <si>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</si>
  <si>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</si>
  <si>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</si>
  <si>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</si>
  <si>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</si>
  <si>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</si>
  <si>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</si>
  <si>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</si>
  <si>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</si>
  <si>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</si>
  <si>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</si>
  <si>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</si>
  <si>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</si>
  <si>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</si>
  <si>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</si>
  <si>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</si>
  <si>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</si>
  <si>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</si>
  <si>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</si>
  <si>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</si>
  <si>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</si>
  <si>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</si>
  <si>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</si>
  <si>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</si>
  <si>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</si>
  <si>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</si>
  <si>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</si>
  <si>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</si>
  <si>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</si>
  <si>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</si>
  <si>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</si>
  <si>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</si>
  <si>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</si>
  <si>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</si>
  <si>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</si>
  <si>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</si>
  <si>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</si>
  <si>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</si>
  <si>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</si>
  <si>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</si>
  <si>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</si>
  <si>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</si>
  <si>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</si>
  <si>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</si>
  <si>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</si>
  <si>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</si>
  <si>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</si>
  <si>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</si>
  <si>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</si>
  <si>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</si>
  <si>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</si>
  <si>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</si>
  <si>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</si>
  <si>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</si>
  <si>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</si>
  <si>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</si>
  <si>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</si>
  <si>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</si>
  <si>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</si>
  <si>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</si>
  <si>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</si>
  <si>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</si>
  <si>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</si>
  <si>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</si>
  <si>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</si>
  <si>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</si>
  <si>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</si>
  <si>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</si>
  <si>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</si>
  <si>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</si>
  <si>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</si>
  <si>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</si>
  <si>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</si>
  <si>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</si>
  <si>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</si>
  <si>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</si>
  <si>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</si>
  <si>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</si>
  <si>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</si>
  <si>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</si>
  <si>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</si>
  <si>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</si>
  <si>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</si>
  <si>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</si>
  <si>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</si>
  <si>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</si>
  <si>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</si>
  <si>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</si>
  <si>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</si>
  <si>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</si>
  <si>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</si>
  <si>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</si>
  <si>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</si>
  <si>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</si>
  <si>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</si>
  <si>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</si>
  <si>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</si>
  <si>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</si>
  <si>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</si>
  <si>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</si>
  <si>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</si>
  <si>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</si>
  <si>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</si>
  <si>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</si>
  <si>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</si>
  <si>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</si>
  <si>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</si>
  <si>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</si>
  <si>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</si>
  <si>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</si>
  <si>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</si>
  <si>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</si>
  <si>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</si>
  <si>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</si>
  <si>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</si>
  <si>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</si>
  <si>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</si>
  <si>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</si>
  <si>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</si>
  <si>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</si>
  <si>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</si>
  <si>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</si>
  <si>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</si>
  <si>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</si>
  <si>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</si>
  <si>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</si>
  <si>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</si>
  <si>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</si>
  <si>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</si>
  <si>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</si>
  <si>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</si>
  <si>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</si>
  <si>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</si>
  <si>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</si>
  <si>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</si>
  <si>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</si>
  <si>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</si>
  <si>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</si>
  <si>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</si>
  <si>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</si>
  <si>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</si>
  <si>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</si>
  <si>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</si>
  <si>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</si>
  <si>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</si>
  <si>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</si>
  <si>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</si>
  <si>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</si>
  <si>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</si>
  <si>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</si>
  <si>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</si>
  <si>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</si>
  <si>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</si>
  <si>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</si>
  <si>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</si>
  <si>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</si>
  <si>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</si>
  <si>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</si>
  <si>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</si>
  <si>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</si>
  <si>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</si>
  <si>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</si>
  <si>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</si>
  <si>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</si>
  <si>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</si>
  <si>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</si>
  <si>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</si>
  <si>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</si>
  <si>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</si>
  <si>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</si>
  <si>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</si>
  <si>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</si>
  <si>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</si>
  <si>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</si>
  <si>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</si>
  <si>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</si>
  <si>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</si>
  <si>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</si>
  <si>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</si>
  <si>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</si>
  <si>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</si>
  <si>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</si>
  <si>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</si>
  <si>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</si>
  <si>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</si>
  <si>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</si>
  <si>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</si>
  <si>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</si>
  <si>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</si>
  <si>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</si>
  <si>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</si>
  <si>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</si>
  <si>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</si>
  <si>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</si>
  <si>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</si>
  <si>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</si>
  <si>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</si>
  <si>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</si>
  <si>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</si>
  <si>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</si>
  <si>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</si>
  <si>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</si>
  <si>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</si>
  <si>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</si>
  <si>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</si>
  <si>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</si>
  <si>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</si>
  <si>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</si>
  <si>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</si>
  <si>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</si>
  <si>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</si>
  <si>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</si>
  <si>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</si>
  <si>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</si>
  <si>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</si>
  <si>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</si>
  <si>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</si>
  <si>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</si>
  <si>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</si>
  <si>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</si>
  <si>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</si>
  <si>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</si>
  <si>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</si>
  <si>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</si>
  <si>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</si>
  <si>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</si>
  <si>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</si>
  <si>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</si>
  <si>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</si>
  <si>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</si>
  <si>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</si>
  <si>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</si>
  <si>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</si>
  <si>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</si>
  <si>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</si>
  <si>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</si>
  <si>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</si>
  <si>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</si>
  <si>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</si>
  <si>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</si>
  <si>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</si>
  <si>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</si>
  <si>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</si>
  <si>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</si>
  <si>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</si>
  <si>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</si>
  <si>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</si>
  <si>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</si>
  <si>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</si>
  <si>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</si>
  <si>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</si>
  <si>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</si>
  <si>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</si>
  <si>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</si>
  <si>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</si>
  <si>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</si>
  <si>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</si>
  <si>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</si>
  <si>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</si>
  <si>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</si>
  <si>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</si>
  <si>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</si>
  <si>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</si>
  <si>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</si>
  <si>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</si>
  <si>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</si>
  <si>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</si>
  <si>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</si>
  <si>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</si>
  <si>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</si>
  <si>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</si>
  <si>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</si>
  <si>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</si>
  <si>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</si>
  <si>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</si>
  <si>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</si>
  <si>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</si>
  <si>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</si>
  <si>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</si>
  <si>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</si>
  <si>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</si>
  <si>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</si>
  <si>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</si>
  <si>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</si>
  <si>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</si>
  <si>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</si>
  <si>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</si>
  <si>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</si>
  <si>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</si>
  <si>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</si>
  <si>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</si>
  <si>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</si>
  <si>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</si>
  <si>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</si>
  <si>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</si>
  <si>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</si>
  <si>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</si>
  <si>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</si>
  <si>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</si>
  <si>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</si>
  <si>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</si>
  <si>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</si>
  <si>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</si>
  <si>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</si>
  <si>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</si>
  <si>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</si>
  <si>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</si>
  <si>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</si>
  <si>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</si>
  <si>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</si>
  <si>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</si>
  <si>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</si>
  <si>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</si>
  <si>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</si>
  <si>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</si>
  <si>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</si>
  <si>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</si>
  <si>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</si>
  <si>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</si>
  <si>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</si>
  <si>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</si>
  <si>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</si>
  <si>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</si>
  <si>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</si>
  <si>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</si>
  <si>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</si>
  <si>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</si>
  <si>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</si>
  <si>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</si>
  <si>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</si>
  <si>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</si>
  <si>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</si>
  <si>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</si>
  <si>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</si>
  <si>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</si>
  <si>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</si>
  <si>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</si>
  <si>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</si>
  <si>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</si>
  <si>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</si>
  <si>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</si>
  <si>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</si>
  <si>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</si>
  <si>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</si>
  <si>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</si>
  <si>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</si>
  <si>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</si>
  <si>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</si>
  <si>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</si>
  <si>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</si>
  <si>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</si>
  <si>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</si>
  <si>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</si>
  <si>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</si>
  <si>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</si>
  <si>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</si>
  <si>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</si>
  <si>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</si>
  <si>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</si>
  <si>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</si>
  <si>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</si>
  <si>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</si>
  <si>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</si>
  <si>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</si>
  <si>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</si>
  <si>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</si>
  <si>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</si>
  <si>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</si>
  <si>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</si>
  <si>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</si>
  <si>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</si>
  <si>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</si>
  <si>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</si>
  <si>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</si>
  <si>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</si>
  <si>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</si>
  <si>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</si>
  <si>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</si>
  <si>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</si>
  <si>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</si>
  <si>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</si>
  <si>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</si>
  <si>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</si>
  <si>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</si>
  <si>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</si>
  <si>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</si>
  <si>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</si>
  <si>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</si>
  <si>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</si>
  <si>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</si>
  <si>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</si>
  <si>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</si>
  <si>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</si>
  <si>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</si>
  <si>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</si>
  <si>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</si>
  <si>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</si>
  <si>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</si>
  <si>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</si>
  <si>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</si>
  <si>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</si>
  <si>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</si>
  <si>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</si>
  <si>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</si>
  <si>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</si>
  <si>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</si>
  <si>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</si>
  <si>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</si>
  <si>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</si>
  <si>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</si>
  <si>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</si>
  <si>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</si>
  <si>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</si>
  <si>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</si>
  <si>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</si>
  <si>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</si>
  <si>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</si>
  <si>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</si>
  <si>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</si>
  <si>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</si>
  <si>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</si>
  <si>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</si>
  <si>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</si>
  <si>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</si>
  <si>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</si>
  <si>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</si>
  <si>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</si>
  <si>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</si>
  <si>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</si>
  <si>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</si>
  <si>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</si>
  <si>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</si>
  <si>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</si>
  <si>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</si>
  <si>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</si>
  <si>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</si>
  <si>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</si>
  <si>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</si>
  <si>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</si>
  <si>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</si>
  <si>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</si>
  <si>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</si>
  <si>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</si>
  <si>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</si>
  <si>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</si>
  <si>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</si>
  <si>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</si>
  <si>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</si>
  <si>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</si>
  <si>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</si>
  <si>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</si>
  <si>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</si>
  <si>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</si>
  <si>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</si>
  <si>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</si>
  <si>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</si>
  <si>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</si>
  <si>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</si>
  <si>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</si>
  <si>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</si>
  <si>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</si>
  <si>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</si>
  <si>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</si>
  <si>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</si>
  <si>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</si>
  <si>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</si>
  <si>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</si>
  <si>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</si>
  <si>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</si>
  <si>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</si>
  <si>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</si>
  <si>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</si>
  <si>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</si>
  <si>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</si>
  <si>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</si>
  <si>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</si>
  <si>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</si>
  <si>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</si>
  <si>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</si>
  <si>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</si>
  <si>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</si>
  <si>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</si>
  <si>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</si>
  <si>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</si>
  <si>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</si>
  <si>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</si>
  <si>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</si>
  <si>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</si>
  <si>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</si>
  <si>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</si>
  <si>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</si>
  <si>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</si>
  <si>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</si>
  <si>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</si>
  <si>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</si>
  <si>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</si>
  <si>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</si>
  <si>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</si>
  <si>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</si>
  <si>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</si>
  <si>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</si>
  <si>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</si>
  <si>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</si>
  <si>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</si>
  <si>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</si>
  <si>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</si>
  <si>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</si>
  <si>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</si>
  <si>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</si>
  <si>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</si>
  <si>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</si>
  <si>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</si>
  <si>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</si>
  <si>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</si>
  <si>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</si>
  <si>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</si>
  <si>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</si>
  <si>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</si>
  <si>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</si>
  <si>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</si>
  <si>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</si>
  <si>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</si>
  <si>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</si>
  <si>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</si>
  <si>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</si>
  <si>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</si>
  <si>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</si>
  <si>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</si>
  <si>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</si>
  <si>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</si>
  <si>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</si>
  <si>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</si>
  <si>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</si>
  <si>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</si>
  <si>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</si>
  <si>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</si>
  <si>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</si>
  <si>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</si>
  <si>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</si>
  <si>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</si>
  <si>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</si>
  <si>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</si>
  <si>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</si>
  <si>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</si>
  <si>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</si>
  <si>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</si>
  <si>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</si>
  <si>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</si>
  <si>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</si>
  <si>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</si>
  <si>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</si>
  <si>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</si>
  <si>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</si>
  <si>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</si>
  <si>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</si>
  <si>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</si>
  <si>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</si>
  <si>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</si>
  <si>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</si>
  <si>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</si>
  <si>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</si>
  <si>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</si>
  <si>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</si>
  <si>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</si>
  <si>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</si>
  <si>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</si>
  <si>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</si>
  <si>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</si>
  <si>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</si>
  <si>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</si>
  <si>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</si>
  <si>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</si>
  <si>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</si>
  <si>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</si>
  <si>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</si>
  <si>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</si>
  <si>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</si>
  <si>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</si>
  <si>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</si>
  <si>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</si>
  <si>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</si>
  <si>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</si>
  <si>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</si>
  <si>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</si>
  <si>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</si>
  <si>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</si>
  <si>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</si>
  <si>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</si>
  <si>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</si>
  <si>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</si>
  <si>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</si>
  <si>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</si>
  <si>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</si>
  <si>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</si>
  <si>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</si>
  <si>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</si>
  <si>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</si>
  <si>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</si>
  <si>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</si>
  <si>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</si>
  <si>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</si>
  <si>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</si>
  <si>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</si>
  <si>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</si>
  <si>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</si>
  <si>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</si>
  <si>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</si>
  <si>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</si>
  <si>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</si>
  <si>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</si>
  <si>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</si>
  <si>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</si>
  <si>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</si>
  <si>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</si>
  <si>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</si>
  <si>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</si>
  <si>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</si>
  <si>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</si>
  <si>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</si>
  <si>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</si>
  <si>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</si>
  <si>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</si>
  <si>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</si>
  <si>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</si>
  <si>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</si>
  <si>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</si>
  <si>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</si>
  <si>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</si>
  <si>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</si>
  <si>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</si>
  <si>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</si>
  <si>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</si>
  <si>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</si>
  <si>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</si>
  <si>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</si>
  <si>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</si>
  <si>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</si>
  <si>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</si>
  <si>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</si>
  <si>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</si>
  <si>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</si>
  <si>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</si>
  <si>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</si>
  <si>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</si>
  <si>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</si>
  <si>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</si>
  <si>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</si>
  <si>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</si>
  <si>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</si>
  <si>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</si>
  <si>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</si>
  <si>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</si>
  <si>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</si>
  <si>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</si>
  <si>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</si>
  <si>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</si>
  <si>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</si>
  <si>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</si>
  <si>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</si>
  <si>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</si>
  <si>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</si>
  <si>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</si>
  <si>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</si>
  <si>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</si>
  <si>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</si>
  <si>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</si>
  <si>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</si>
  <si>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</si>
  <si>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</si>
  <si>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</si>
  <si>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</si>
  <si>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</si>
  <si>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</si>
  <si>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</si>
  <si>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</si>
  <si>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</si>
  <si>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</si>
  <si>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</si>
  <si>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</si>
  <si>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</si>
  <si>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</si>
  <si>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</si>
  <si>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</si>
  <si>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</si>
  <si>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</si>
  <si>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</si>
  <si>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</si>
  <si>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</si>
  <si>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</si>
  <si>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</si>
  <si>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</si>
  <si>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</si>
  <si>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</si>
  <si>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</si>
  <si>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</si>
  <si>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</si>
  <si>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</si>
  <si>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</si>
  <si>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</si>
  <si>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</si>
  <si>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</si>
  <si>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</si>
  <si>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</si>
  <si>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</si>
  <si>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</si>
  <si>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</si>
  <si>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</si>
  <si>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</si>
  <si>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</si>
  <si>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</si>
  <si>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</si>
  <si>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</si>
  <si>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</si>
  <si>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</si>
  <si>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</si>
  <si>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</si>
  <si>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</si>
  <si>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</si>
  <si>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</si>
  <si>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</si>
  <si>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</si>
  <si>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</si>
  <si>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</si>
  <si>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</si>
  <si>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</si>
  <si>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</si>
  <si>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</si>
  <si>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</si>
  <si>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</si>
  <si>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</si>
  <si>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</si>
  <si>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</si>
  <si>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</si>
  <si>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</si>
  <si>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</si>
  <si>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</si>
  <si>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</si>
  <si>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</si>
  <si>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</si>
  <si>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</si>
  <si>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</si>
  <si>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</si>
  <si>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</si>
  <si>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</si>
  <si>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</si>
  <si>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</si>
  <si>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</si>
  <si>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</si>
  <si>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</si>
  <si>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</si>
  <si>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</si>
  <si>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</si>
  <si>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</si>
  <si>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</si>
  <si>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</si>
  <si>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</si>
  <si>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</si>
  <si>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</si>
  <si>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</si>
  <si>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</si>
  <si>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</si>
  <si>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</si>
  <si>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</si>
  <si>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</si>
  <si>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</si>
  <si>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</si>
  <si>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</si>
  <si>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</si>
  <si>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</si>
  <si>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</si>
  <si>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</si>
  <si>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</si>
  <si>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</si>
  <si>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</si>
  <si>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</si>
  <si>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</si>
  <si>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</si>
  <si>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</si>
  <si>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</si>
  <si>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</si>
  <si>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</si>
  <si>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</si>
  <si>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</si>
  <si>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</si>
  <si>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</si>
  <si>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</si>
  <si>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</si>
  <si>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</si>
  <si>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</si>
  <si>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</si>
  <si>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</si>
  <si>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</si>
  <si>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</si>
  <si>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</si>
  <si>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</si>
  <si>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</si>
  <si>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</si>
  <si>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</si>
  <si>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</si>
  <si>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</si>
  <si>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</si>
  <si>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</si>
  <si>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</si>
  <si>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</si>
  <si>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</si>
  <si>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</si>
  <si>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</si>
  <si>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</si>
  <si>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</si>
  <si>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</si>
  <si>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</si>
  <si>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</si>
  <si>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</si>
  <si>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</si>
  <si>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</si>
  <si>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</si>
  <si>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</si>
  <si>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</si>
  <si>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</si>
  <si>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</si>
  <si>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</si>
  <si>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</si>
  <si>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</si>
  <si>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</si>
  <si>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</si>
  <si>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</si>
  <si>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</si>
  <si>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</si>
  <si>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</si>
  <si>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</si>
  <si>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</si>
  <si>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</si>
  <si>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</si>
  <si>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</si>
  <si>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</si>
  <si>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</si>
  <si>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</si>
  <si>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</si>
  <si>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</si>
  <si>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</si>
  <si>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</si>
  <si>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</si>
  <si>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</si>
  <si>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</si>
  <si>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</si>
  <si>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</si>
  <si>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</si>
  <si>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</si>
  <si>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</si>
  <si>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</si>
  <si>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</si>
  <si>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</si>
  <si>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</si>
  <si>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</si>
  <si>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</si>
  <si>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</si>
  <si>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</si>
  <si>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</si>
  <si>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</si>
  <si>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</si>
  <si>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</si>
  <si>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</si>
  <si>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</si>
  <si>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</si>
  <si>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</si>
  <si>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</si>
  <si>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</si>
  <si>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</si>
  <si>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</si>
  <si>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</si>
  <si>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</si>
  <si>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</si>
  <si>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</si>
  <si>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</si>
  <si>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</si>
  <si>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</si>
  <si>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</si>
  <si>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</si>
  <si>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</si>
  <si>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</si>
  <si>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</si>
  <si>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</si>
  <si>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</si>
  <si>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</si>
  <si>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</si>
  <si>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</si>
  <si>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</si>
  <si>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</si>
  <si>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</si>
  <si>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</si>
  <si>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</si>
  <si>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</si>
  <si>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</si>
  <si>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</si>
  <si>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</si>
  <si>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</si>
  <si>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</si>
  <si>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</si>
  <si>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</si>
  <si>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</si>
  <si>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</si>
  <si>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</si>
  <si>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</si>
  <si>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</si>
  <si>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</si>
  <si>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</si>
  <si>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</si>
  <si>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</si>
  <si>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</si>
  <si>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</si>
  <si>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</si>
  <si>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</si>
  <si>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</si>
  <si>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</si>
  <si>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</si>
  <si>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</si>
  <si>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</si>
  <si>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</si>
  <si>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</si>
  <si>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</si>
  <si>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</si>
  <si>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</si>
  <si>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</si>
  <si>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</si>
  <si>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</si>
  <si>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</si>
  <si>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</si>
  <si>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</si>
  <si>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</si>
  <si>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</si>
  <si>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</si>
  <si>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</si>
  <si>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</si>
  <si>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</si>
  <si>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</si>
  <si>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</si>
  <si>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</si>
  <si>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</si>
  <si>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</si>
  <si>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</si>
  <si>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</si>
  <si>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</si>
  <si>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</si>
  <si>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</si>
  <si>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</si>
  <si>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</si>
  <si>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</si>
  <si>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</si>
  <si>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</si>
  <si>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</si>
  <si>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</si>
  <si>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</si>
  <si>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</si>
  <si>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</si>
  <si>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</si>
  <si>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</si>
  <si>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</si>
  <si>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</si>
  <si>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</si>
  <si>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</si>
  <si>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</si>
  <si>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</si>
  <si>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</si>
  <si>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</si>
  <si>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</si>
  <si>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</si>
  <si>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</si>
  <si>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</si>
  <si>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</si>
  <si>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</si>
  <si>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</si>
  <si>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</si>
  <si>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</si>
  <si>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</si>
  <si>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</si>
  <si>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</si>
  <si>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</si>
  <si>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</si>
  <si>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</si>
  <si>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</si>
  <si>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</si>
  <si>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</si>
  <si>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</si>
  <si>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</si>
  <si>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</si>
  <si>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</si>
  <si>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</si>
  <si>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</si>
  <si>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</si>
  <si>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</si>
  <si>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</si>
  <si>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</si>
  <si>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</si>
  <si>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</si>
  <si>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</si>
  <si>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</si>
  <si>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</si>
  <si>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</si>
  <si>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</si>
  <si>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</si>
  <si>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</si>
  <si>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</si>
  <si>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</si>
  <si>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</si>
  <si>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</si>
  <si>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</si>
  <si>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</si>
  <si>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</si>
  <si>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</si>
  <si>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</si>
  <si>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</si>
  <si>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</si>
  <si>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</si>
  <si>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</si>
  <si>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</si>
  <si>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</si>
  <si>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</si>
  <si>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</si>
  <si>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</si>
  <si>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</si>
  <si>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</si>
  <si>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</si>
  <si>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</si>
  <si>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</si>
  <si>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</si>
  <si>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</si>
  <si>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</si>
  <si>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</si>
  <si>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</si>
  <si>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</si>
  <si>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</si>
  <si>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</si>
  <si>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</si>
  <si>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</si>
  <si>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</si>
  <si>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</si>
  <si>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</si>
  <si>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</si>
  <si>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</si>
  <si>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</si>
  <si>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</si>
  <si>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</si>
  <si>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</si>
  <si>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</si>
  <si>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</si>
  <si>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</si>
  <si>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</si>
  <si>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</si>
  <si>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</si>
  <si>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</si>
  <si>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</si>
  <si>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</si>
  <si>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</si>
  <si>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</si>
  <si>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</si>
  <si>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</si>
  <si>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</si>
  <si>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</si>
  <si>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</si>
  <si>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</si>
  <si>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</si>
  <si>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</si>
  <si>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</si>
  <si>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</si>
  <si>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</si>
  <si>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</si>
  <si>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</si>
  <si>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</si>
  <si>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</si>
  <si>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</si>
  <si>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</si>
  <si>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</si>
  <si>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</si>
  <si>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</si>
  <si>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</si>
  <si>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</si>
  <si>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</si>
  <si>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</si>
  <si>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</si>
  <si>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</si>
  <si>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</si>
  <si>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</si>
  <si>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</si>
  <si>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</si>
  <si>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</si>
  <si>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</si>
  <si>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</si>
  <si>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</si>
  <si>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</si>
  <si>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</si>
  <si>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</si>
  <si>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</si>
  <si>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</si>
  <si>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</si>
  <si>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</si>
  <si>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</si>
  <si>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</si>
  <si>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</si>
  <si>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</si>
  <si>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</si>
  <si>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</si>
  <si>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</si>
  <si>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</si>
  <si>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</si>
  <si>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</si>
  <si>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</si>
  <si>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</si>
  <si>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</si>
  <si>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</si>
  <si>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</si>
  <si>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</si>
  <si>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</si>
  <si>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</si>
  <si>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</si>
  <si>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</si>
  <si>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</si>
  <si>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</si>
  <si>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</si>
  <si>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</si>
  <si>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</si>
  <si>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</si>
  <si>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</si>
  <si>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</si>
  <si>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</si>
  <si>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</si>
  <si>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</si>
  <si>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</si>
  <si>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</si>
  <si>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</si>
  <si>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</si>
  <si>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</si>
  <si>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</si>
  <si>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</si>
  <si>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</si>
  <si>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</si>
  <si>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</si>
  <si>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</si>
  <si>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</si>
  <si>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</si>
  <si>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</si>
  <si>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</si>
  <si>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</si>
  <si>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</si>
  <si>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</si>
  <si>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</si>
  <si>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</si>
  <si>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</si>
  <si>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</si>
  <si>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</si>
  <si>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</si>
  <si>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</si>
  <si>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</si>
  <si>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</si>
  <si>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</si>
  <si>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</si>
  <si>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</si>
  <si>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</si>
  <si>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</si>
  <si>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</si>
  <si>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</si>
  <si>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</si>
  <si>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</si>
  <si>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</si>
  <si>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</si>
  <si>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</si>
  <si>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</si>
  <si>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</si>
  <si>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</si>
  <si>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</si>
  <si>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</si>
  <si>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</si>
  <si>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</si>
  <si>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</si>
  <si>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</si>
  <si>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</si>
  <si>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</si>
  <si>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</si>
  <si>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</si>
  <si>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</si>
  <si>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</si>
  <si>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</si>
  <si>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</si>
  <si>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</si>
  <si>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</si>
  <si>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</si>
  <si>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</si>
  <si>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</si>
  <si>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</si>
  <si>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</si>
  <si>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</si>
  <si>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</si>
  <si>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</si>
  <si>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</si>
  <si>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</si>
  <si>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</si>
  <si>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</si>
  <si>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</si>
  <si>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</si>
  <si>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</si>
  <si>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</si>
  <si>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</si>
  <si>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</si>
  <si>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</si>
  <si>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</si>
  <si>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</si>
  <si>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</si>
  <si>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</si>
  <si>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</si>
  <si>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</si>
  <si>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</si>
  <si>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</si>
  <si>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</si>
  <si>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</si>
  <si>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</si>
  <si>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</si>
  <si>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</si>
  <si>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</si>
  <si>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</si>
  <si>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</si>
  <si>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</si>
  <si>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</si>
  <si>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</si>
  <si>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</si>
  <si>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</si>
  <si>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</si>
  <si>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</si>
  <si>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</si>
  <si>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</si>
  <si>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</si>
  <si>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</si>
  <si>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</si>
  <si>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</si>
  <si>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</si>
  <si>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</si>
  <si>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</si>
  <si>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</si>
  <si>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</si>
  <si>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</si>
  <si>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</si>
  <si>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</si>
  <si>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</si>
  <si>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</si>
  <si>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</si>
  <si>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</si>
  <si>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</si>
  <si>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</si>
  <si>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</si>
  <si>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</si>
  <si>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</si>
  <si>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</si>
  <si>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</si>
  <si>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</si>
  <si>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</si>
  <si>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</si>
  <si>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</si>
  <si>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</si>
  <si>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</si>
  <si>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</si>
  <si>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</si>
  <si>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</si>
  <si>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</si>
  <si>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</si>
  <si>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</si>
  <si>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</si>
  <si>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</si>
  <si>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</si>
  <si>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</si>
  <si>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</si>
  <si>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</si>
  <si>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</si>
  <si>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</si>
  <si>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</si>
  <si>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</si>
  <si>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</si>
  <si>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</si>
  <si>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</si>
  <si>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</si>
  <si>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</si>
  <si>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</si>
  <si>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</si>
  <si>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</si>
  <si>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</si>
  <si>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</si>
  <si>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</si>
  <si>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</si>
  <si>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</si>
  <si>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</si>
  <si>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</si>
  <si>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</si>
  <si>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</si>
  <si>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</si>
  <si>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</si>
  <si>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</si>
  <si>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</si>
  <si>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</si>
  <si>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</si>
  <si>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</si>
  <si>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</si>
  <si>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</si>
  <si>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</si>
  <si>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</si>
  <si>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</si>
  <si>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</si>
  <si>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</si>
  <si>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</si>
  <si>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</si>
  <si>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</si>
  <si>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</si>
  <si>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</si>
  <si>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</si>
  <si>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</si>
  <si>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</si>
  <si>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</si>
  <si>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</si>
  <si>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</si>
  <si>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</si>
  <si>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</si>
  <si>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</si>
  <si>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</si>
  <si>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</si>
  <si>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</si>
  <si>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</si>
  <si>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</si>
  <si>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</si>
  <si>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</si>
  <si>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</si>
  <si>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</si>
  <si>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</si>
  <si>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</si>
  <si>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</si>
  <si>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</si>
  <si>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</si>
  <si>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</si>
  <si>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</si>
  <si>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</si>
  <si>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</si>
  <si>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</si>
  <si>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</si>
  <si>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</si>
  <si>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</si>
  <si>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</si>
  <si>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</si>
  <si>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</si>
  <si>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</si>
  <si>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</si>
  <si>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</si>
  <si>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</si>
  <si>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</si>
  <si>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</si>
  <si>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</si>
  <si>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</si>
  <si>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</si>
  <si>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</si>
  <si>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</si>
  <si>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</si>
  <si>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</si>
  <si>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</si>
  <si>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</si>
  <si>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</si>
  <si>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</si>
  <si>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</si>
  <si>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</si>
  <si>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</si>
  <si>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</si>
  <si>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</si>
  <si>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</si>
  <si>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</si>
  <si>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</si>
  <si>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</si>
  <si>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</si>
  <si>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</si>
  <si>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</si>
  <si>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</si>
  <si>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</si>
  <si>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</si>
  <si>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</si>
  <si>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</si>
  <si>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</si>
  <si>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</si>
  <si>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</si>
  <si>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</si>
  <si>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</si>
  <si>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</si>
  <si>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</si>
  <si>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</si>
  <si>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</si>
  <si>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</si>
  <si>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</si>
  <si>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</si>
  <si>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</si>
  <si>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</si>
  <si>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</si>
  <si>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</si>
  <si>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</si>
  <si>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</si>
  <si>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</si>
  <si>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</si>
  <si>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</si>
  <si>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</si>
  <si>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</si>
  <si>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</si>
  <si>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</si>
  <si>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</si>
  <si>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</si>
  <si>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</si>
  <si>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</si>
  <si>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</si>
  <si>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</si>
  <si>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</si>
  <si>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</si>
  <si>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</si>
  <si>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</si>
  <si>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</si>
  <si>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</si>
  <si>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</si>
  <si>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</si>
  <si>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</si>
  <si>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</si>
  <si>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</si>
  <si>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</si>
  <si>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</si>
  <si>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</si>
  <si>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</si>
  <si>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</si>
  <si>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</si>
  <si>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</si>
  <si>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</si>
  <si>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</si>
  <si>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</si>
  <si>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</si>
  <si>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</si>
  <si>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</si>
  <si>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</si>
  <si>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</si>
  <si>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</si>
  <si>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</si>
  <si>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</si>
  <si>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</si>
  <si>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</si>
  <si>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</si>
  <si>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</si>
  <si>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</si>
  <si>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</si>
  <si>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</si>
  <si>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</si>
  <si>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</si>
  <si>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</si>
  <si>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</si>
  <si>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</si>
  <si>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</si>
  <si>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</si>
  <si>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</si>
  <si>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</si>
  <si>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</si>
  <si>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</si>
  <si>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</si>
  <si>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</si>
  <si>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</si>
  <si>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</si>
  <si>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</si>
  <si>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</si>
  <si>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</si>
  <si>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</si>
  <si>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</si>
  <si>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</si>
  <si>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</si>
  <si>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</si>
  <si>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</si>
  <si>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</si>
  <si>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</si>
  <si>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</si>
  <si>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</si>
  <si>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</si>
  <si>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</si>
  <si>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</si>
  <si>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</si>
  <si>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</si>
  <si>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</si>
  <si>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</si>
  <si>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</si>
  <si>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</si>
  <si>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</si>
  <si>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</si>
  <si>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</si>
  <si>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</si>
  <si>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</si>
  <si>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</si>
  <si>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</si>
  <si>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</si>
  <si>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</si>
  <si>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</si>
  <si>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</si>
  <si>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</si>
  <si>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</si>
  <si>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</si>
  <si>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</si>
  <si>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</si>
  <si>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</si>
  <si>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</si>
  <si>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</si>
  <si>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</si>
  <si>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</si>
  <si>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</si>
  <si>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</si>
  <si>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</si>
  <si>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</si>
  <si>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</si>
  <si>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</si>
  <si>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</si>
  <si>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</si>
  <si>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</si>
  <si>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</si>
  <si>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</si>
  <si>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</si>
  <si>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</si>
  <si>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</si>
  <si>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</si>
  <si>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</si>
  <si>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</si>
  <si>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</si>
  <si>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</si>
  <si>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</si>
  <si>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</si>
  <si>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</si>
  <si>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</si>
  <si>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</si>
  <si>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</si>
  <si>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</si>
  <si>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</si>
  <si>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</si>
  <si>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</si>
  <si>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</si>
  <si>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</si>
  <si>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</si>
  <si>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</si>
  <si>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</si>
  <si>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</si>
  <si>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</si>
  <si>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</si>
  <si>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</si>
  <si>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</si>
  <si>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</si>
  <si>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</si>
  <si>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</si>
  <si>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</si>
  <si>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</si>
  <si>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</si>
  <si>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</si>
  <si>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</si>
  <si>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</si>
  <si>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</si>
  <si>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</si>
  <si>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</si>
  <si>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</si>
  <si>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</si>
  <si>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</si>
  <si>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</si>
  <si>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</si>
  <si>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</si>
  <si>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</si>
  <si>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</si>
  <si>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</si>
  <si>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</si>
  <si>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</si>
  <si>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</si>
  <si>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</si>
  <si>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</si>
  <si>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</si>
  <si>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</si>
  <si>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</si>
  <si>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</si>
  <si>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</si>
  <si>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</si>
  <si>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</si>
  <si>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</si>
  <si>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</si>
  <si>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</si>
  <si>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</si>
  <si>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</si>
  <si>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</si>
  <si>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</si>
  <si>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</si>
  <si>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</si>
  <si>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</si>
  <si>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</si>
  <si>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</si>
  <si>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</si>
  <si>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</si>
  <si>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</si>
  <si>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</si>
  <si>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</si>
  <si>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</si>
  <si>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</si>
  <si>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</si>
  <si>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</si>
  <si>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</si>
  <si>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</si>
  <si>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</si>
  <si>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</si>
  <si>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</si>
  <si>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</si>
  <si>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</si>
  <si>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</si>
  <si>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</si>
  <si>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</si>
  <si>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</si>
  <si>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</si>
  <si>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</si>
  <si>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</si>
  <si>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</si>
  <si>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</si>
  <si>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</si>
  <si>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</si>
  <si>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</si>
  <si>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</si>
  <si>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</si>
  <si>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</si>
  <si>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</si>
  <si>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</si>
  <si>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</si>
  <si>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</si>
  <si>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</si>
  <si>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</si>
  <si>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</si>
  <si>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</si>
  <si>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</si>
  <si>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</si>
  <si>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</si>
  <si>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</si>
  <si>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</si>
  <si>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</si>
  <si>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</si>
  <si>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</si>
  <si>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</si>
  <si>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</si>
  <si>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</si>
  <si>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</si>
  <si>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</si>
  <si>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</si>
  <si>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</si>
  <si>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</si>
  <si>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</si>
  <si>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</si>
  <si>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</si>
  <si>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</si>
  <si>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</si>
  <si>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</si>
  <si>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</si>
  <si>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</si>
  <si>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</si>
  <si>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</si>
  <si>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</si>
  <si>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</si>
  <si>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</si>
  <si>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</si>
  <si>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</si>
  <si>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</si>
  <si>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</si>
  <si>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</si>
  <si>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</si>
  <si>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</si>
  <si>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</si>
  <si>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</si>
  <si>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</si>
  <si>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</si>
  <si>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</si>
  <si>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</si>
  <si>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</si>
  <si>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</si>
  <si>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</si>
  <si>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</si>
  <si>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</si>
  <si>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</si>
  <si>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</si>
  <si>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</si>
  <si>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</si>
  <si>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</si>
  <si>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</si>
  <si>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</si>
  <si>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</si>
  <si>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</si>
  <si>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</si>
  <si>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</si>
  <si>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</si>
  <si>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</si>
  <si>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</si>
  <si>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</si>
  <si>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</si>
  <si>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</si>
  <si>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</si>
  <si>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</si>
  <si>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</si>
  <si>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</si>
  <si>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</si>
  <si>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</si>
  <si>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</si>
  <si>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</si>
  <si>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</si>
  <si>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</si>
  <si>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</si>
  <si>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</si>
  <si>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</si>
  <si>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</si>
  <si>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</si>
  <si>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</si>
  <si>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</si>
  <si>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</si>
  <si>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</si>
  <si>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</si>
  <si>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</si>
  <si>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</si>
  <si>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</si>
  <si>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</si>
  <si>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</si>
  <si>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</si>
  <si>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</si>
  <si>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</si>
  <si>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</si>
  <si>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</si>
  <si>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</si>
  <si>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</si>
  <si>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</si>
  <si>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</si>
  <si>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</si>
  <si>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</si>
  <si>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</si>
  <si>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</si>
  <si>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</si>
  <si>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</si>
  <si>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</si>
  <si>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</si>
  <si>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</si>
  <si>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</si>
  <si>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</si>
  <si>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</si>
  <si>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</si>
  <si>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</si>
  <si>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</si>
  <si>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</si>
  <si>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</si>
  <si>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</si>
  <si>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</si>
  <si>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</si>
  <si>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</si>
  <si>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</si>
  <si>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</si>
  <si>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</si>
  <si>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</si>
  <si>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</si>
  <si>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</si>
  <si>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</si>
  <si>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</si>
  <si>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</si>
  <si>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</si>
  <si>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</si>
  <si>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</si>
  <si>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</si>
  <si>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</si>
  <si>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</si>
  <si>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</si>
  <si>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</si>
  <si>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</si>
  <si>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</si>
  <si>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</si>
  <si>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</si>
  <si>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</si>
  <si>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</si>
  <si>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</si>
  <si>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</si>
  <si>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</si>
  <si>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</si>
  <si>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</si>
  <si>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</si>
  <si>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</si>
  <si>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</si>
  <si>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</si>
  <si>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</si>
  <si>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</si>
  <si>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</si>
  <si>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</si>
  <si>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</si>
  <si>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</si>
  <si>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</si>
  <si>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</si>
  <si>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</si>
  <si>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</si>
  <si>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</si>
  <si>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</si>
  <si>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</si>
  <si>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</si>
  <si>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</si>
  <si>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</si>
  <si>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</si>
  <si>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</si>
  <si>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</si>
  <si>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</si>
  <si>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</si>
  <si>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</si>
  <si>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</si>
  <si>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</si>
  <si>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</si>
  <si>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</si>
  <si>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</si>
  <si>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</si>
  <si>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</si>
  <si>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</si>
  <si>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</si>
  <si>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</si>
  <si>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</si>
  <si>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</si>
  <si>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</si>
  <si>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</si>
  <si>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</si>
  <si>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</si>
  <si>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</si>
  <si>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</si>
  <si>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</si>
  <si>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</si>
  <si>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</si>
  <si>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</si>
  <si>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</si>
  <si>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</si>
  <si>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</si>
  <si>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</si>
  <si>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</si>
  <si>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</si>
  <si>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</si>
  <si>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</si>
  <si>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</si>
  <si>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</si>
  <si>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</si>
  <si>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</si>
  <si>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</si>
  <si>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</si>
  <si>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</si>
  <si>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</si>
  <si>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</si>
  <si>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</si>
  <si>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</si>
  <si>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</si>
  <si>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</si>
  <si>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</si>
  <si>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</si>
  <si>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</si>
  <si>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</si>
  <si>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</si>
  <si>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</si>
  <si>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</si>
  <si>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</si>
  <si>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</si>
  <si>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</si>
  <si>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</si>
  <si>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</si>
  <si>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</si>
  <si>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</si>
  <si>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</si>
  <si>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</si>
  <si>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</si>
  <si>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</si>
  <si>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</si>
  <si>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</si>
  <si>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</si>
  <si>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</si>
  <si>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</si>
  <si>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</si>
  <si>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</si>
  <si>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</si>
  <si>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</si>
  <si>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</si>
  <si>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</si>
  <si>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</si>
  <si>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</si>
  <si>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</si>
  <si>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</si>
  <si>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</si>
  <si>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</si>
  <si>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</si>
  <si>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</si>
  <si>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</si>
  <si>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</si>
  <si>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</si>
  <si>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</si>
  <si>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</si>
  <si>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</si>
  <si>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</si>
  <si>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</si>
  <si>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</si>
  <si>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</si>
  <si>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</si>
  <si>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</si>
  <si>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</si>
  <si>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</si>
  <si>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</si>
  <si>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</si>
  <si>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</si>
  <si>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</si>
  <si>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</si>
  <si>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</si>
  <si>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</si>
  <si>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</si>
  <si>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</si>
  <si>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</si>
  <si>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</si>
  <si>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</si>
  <si>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</si>
  <si>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</si>
  <si>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</si>
  <si>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</si>
  <si>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</si>
  <si>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</si>
  <si>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</si>
  <si>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</si>
  <si>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</si>
  <si>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</si>
  <si>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</si>
  <si>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</si>
  <si>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</si>
  <si>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</si>
  <si>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</si>
  <si>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</si>
  <si>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</si>
  <si>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</si>
  <si>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</si>
  <si>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</si>
  <si>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</si>
  <si>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</si>
  <si>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</si>
  <si>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</si>
  <si>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</si>
  <si>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</si>
  <si>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</si>
  <si>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</si>
  <si>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</si>
  <si>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</si>
  <si>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</si>
  <si>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</si>
  <si>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</si>
  <si>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</si>
  <si>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</si>
  <si>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</si>
  <si>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</si>
  <si>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</si>
  <si>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</si>
  <si>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</si>
  <si>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</si>
  <si>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</si>
  <si>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</si>
  <si>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</si>
  <si>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</si>
  <si>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</si>
  <si>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</si>
  <si>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</si>
  <si>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</si>
  <si>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</si>
  <si>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</si>
  <si>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</si>
  <si>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</si>
  <si>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</si>
  <si>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</si>
  <si>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</si>
  <si>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</si>
  <si>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</si>
  <si>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</si>
  <si>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</si>
  <si>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</si>
  <si>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</si>
  <si>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</si>
  <si>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</si>
  <si>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</si>
  <si>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</si>
  <si>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</si>
  <si>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</si>
  <si>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</si>
  <si>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</si>
  <si>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</si>
  <si>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</si>
  <si>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</si>
  <si>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</si>
  <si>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</si>
  <si>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</si>
  <si>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</si>
  <si>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</si>
  <si>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</si>
  <si>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</si>
  <si>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</si>
  <si>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</si>
  <si>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</si>
  <si>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</si>
  <si>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</si>
  <si>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</si>
  <si>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</si>
  <si>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</si>
  <si>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</si>
  <si>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</si>
  <si>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</si>
  <si>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</si>
  <si>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</si>
  <si>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</si>
  <si>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</si>
  <si>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</si>
  <si>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</si>
  <si>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</si>
  <si>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</si>
  <si>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</si>
  <si>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</si>
  <si>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</si>
  <si>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</si>
  <si>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</si>
  <si>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</si>
  <si>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</si>
  <si>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</si>
  <si>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</si>
  <si>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</si>
  <si>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</si>
  <si>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</si>
  <si>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</si>
  <si>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</si>
  <si>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</si>
  <si>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</si>
  <si>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</si>
  <si>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</si>
  <si>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</si>
  <si>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</si>
  <si>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</si>
  <si>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</si>
  <si>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</si>
  <si>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</si>
  <si>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</si>
  <si>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</si>
  <si>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</si>
  <si>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</si>
  <si>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</si>
  <si>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</si>
  <si>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</si>
  <si>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</si>
  <si>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</si>
  <si>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</si>
  <si>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</si>
  <si>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</si>
  <si>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</si>
  <si>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</si>
  <si>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</si>
  <si>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</si>
  <si>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</si>
  <si>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</si>
  <si>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</si>
  <si>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</si>
  <si>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</si>
  <si>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</si>
  <si>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</si>
  <si>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</si>
  <si>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</si>
  <si>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</si>
  <si>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</si>
  <si>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</si>
  <si>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</si>
  <si>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</si>
  <si>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</si>
  <si>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</si>
  <si>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</si>
  <si>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</si>
  <si>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</si>
  <si>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</si>
  <si>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</si>
  <si>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</si>
  <si>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</si>
  <si>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</si>
  <si>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</si>
  <si>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</si>
  <si>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</si>
  <si>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</si>
  <si>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</si>
  <si>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</si>
  <si>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</si>
  <si>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</si>
  <si>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</si>
  <si>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</si>
  <si>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</si>
  <si>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</si>
  <si>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</si>
  <si>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</si>
  <si>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</si>
  <si>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</si>
  <si>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</si>
  <si>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</si>
  <si>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</si>
  <si>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</si>
  <si>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</si>
  <si>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</si>
  <si>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</si>
  <si>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</si>
  <si>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</si>
  <si>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</si>
  <si>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</si>
  <si>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</si>
  <si>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</si>
  <si>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</si>
  <si>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</si>
  <si>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</si>
  <si>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</si>
  <si>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</si>
  <si>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</si>
  <si>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</si>
  <si>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</si>
  <si>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</si>
  <si>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</si>
  <si>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</si>
  <si>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</si>
  <si>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</si>
  <si>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</si>
  <si>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</si>
  <si>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</si>
  <si>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</si>
  <si>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</si>
  <si>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</si>
  <si>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</si>
  <si>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</si>
  <si>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</si>
  <si>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</si>
  <si>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</si>
  <si>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</si>
  <si>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</si>
  <si>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</si>
  <si>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</si>
  <si>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</si>
  <si>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</si>
  <si>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</si>
  <si>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</si>
  <si>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</si>
  <si>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</si>
  <si>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</si>
  <si>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</si>
  <si>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</si>
  <si>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</si>
  <si>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</si>
  <si>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</si>
  <si>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</si>
  <si>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</si>
  <si>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</si>
  <si>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</si>
  <si>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</si>
  <si>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</si>
  <si>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</si>
  <si>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</si>
  <si>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</si>
  <si>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</si>
  <si>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</si>
  <si>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</si>
  <si>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</si>
  <si>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</si>
  <si>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</si>
  <si>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</si>
  <si>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</si>
  <si>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</si>
  <si>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</si>
  <si>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</si>
  <si>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</si>
  <si>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</si>
  <si>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</si>
  <si>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</si>
  <si>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</si>
  <si>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</si>
  <si>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</si>
  <si>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</si>
  <si>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</si>
  <si>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</si>
  <si>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</si>
  <si>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</si>
  <si>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</si>
  <si>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</si>
  <si>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</si>
  <si>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</si>
  <si>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</si>
  <si>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</si>
  <si>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</si>
  <si>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</si>
  <si>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</si>
  <si>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</si>
  <si>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</si>
  <si>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</si>
  <si>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</si>
  <si>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</si>
  <si>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</si>
  <si>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</si>
  <si>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</si>
  <si>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</si>
  <si>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</si>
  <si>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</si>
  <si>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</si>
  <si>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</si>
  <si>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</si>
  <si>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</si>
  <si>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</si>
  <si>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</si>
  <si>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</si>
  <si>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</si>
  <si>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</si>
  <si>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</si>
  <si>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</si>
  <si>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</si>
  <si>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</si>
  <si>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</si>
  <si>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</si>
  <si>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</si>
  <si>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</si>
  <si>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</si>
  <si>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</si>
  <si>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</si>
  <si>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</si>
  <si>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</si>
  <si>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</si>
  <si>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</si>
  <si>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</si>
  <si>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</si>
  <si>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</si>
  <si>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</si>
  <si>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</si>
  <si>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</si>
  <si>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</si>
  <si>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</si>
  <si>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</si>
  <si>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</si>
  <si>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</si>
  <si>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</si>
  <si>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</si>
  <si>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</si>
  <si>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</si>
  <si>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</si>
  <si>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</si>
  <si>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</si>
  <si>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</si>
  <si>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</si>
  <si>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</si>
  <si>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</si>
  <si>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</si>
  <si>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</si>
  <si>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</si>
  <si>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</si>
  <si>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</si>
  <si>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</si>
  <si>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</si>
  <si>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</si>
  <si>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</si>
  <si>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</si>
  <si>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</si>
  <si>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</si>
  <si>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</si>
  <si>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</si>
  <si>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</si>
  <si>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</si>
  <si>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</si>
  <si>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</si>
  <si>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</si>
  <si>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</si>
  <si>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</si>
  <si>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</si>
  <si>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</si>
  <si>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</si>
  <si>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</si>
  <si>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</si>
  <si>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</si>
  <si>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</si>
  <si>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</si>
  <si>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</si>
  <si>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</si>
  <si>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</si>
  <si>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</si>
  <si>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</si>
  <si>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</si>
  <si>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</si>
  <si>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</si>
  <si>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</si>
  <si>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</si>
  <si>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</si>
  <si>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</si>
  <si>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</si>
  <si>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</si>
  <si>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</si>
  <si>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</si>
  <si>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</si>
  <si>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</si>
  <si>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</si>
  <si>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</si>
  <si>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</si>
  <si>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</si>
  <si>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</si>
  <si>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</si>
  <si>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</si>
  <si>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</si>
  <si>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</si>
  <si>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</si>
  <si>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</si>
  <si>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</si>
  <si>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</si>
  <si>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</si>
  <si>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</si>
  <si>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</si>
  <si>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</si>
  <si>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</si>
  <si>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</si>
  <si>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</si>
  <si>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</si>
  <si>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</si>
  <si>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</si>
  <si>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</si>
  <si>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</si>
  <si>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</si>
  <si>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</si>
  <si>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</si>
  <si>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</si>
  <si>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</si>
  <si>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</si>
  <si>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</si>
  <si>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</si>
  <si>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</si>
  <si>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</si>
  <si>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</si>
  <si>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</si>
  <si>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</si>
  <si>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</si>
  <si>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</si>
  <si>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</si>
  <si>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</si>
  <si>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</si>
  <si>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</si>
  <si>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</si>
  <si>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</si>
  <si>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</si>
  <si>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</si>
  <si>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</si>
  <si>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</si>
  <si>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</si>
  <si>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</si>
  <si>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</si>
  <si>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</si>
  <si>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</si>
  <si>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</si>
  <si>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</si>
  <si>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</si>
  <si>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</si>
  <si>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</si>
  <si>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</si>
  <si>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</si>
  <si>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</si>
  <si>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</si>
  <si>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</si>
  <si>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</si>
  <si>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</si>
  <si>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</si>
  <si>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</si>
  <si>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</si>
  <si>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</si>
  <si>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</si>
  <si>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</si>
  <si>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</si>
  <si>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</si>
  <si>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</si>
  <si>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</si>
  <si>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</si>
  <si>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</si>
  <si>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</si>
  <si>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</si>
  <si>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</si>
  <si>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</si>
  <si>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</si>
  <si>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</si>
  <si>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</si>
  <si>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</si>
  <si>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</si>
  <si>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</si>
  <si>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</si>
  <si>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</si>
  <si>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</si>
  <si>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</si>
  <si>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</si>
  <si>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</si>
  <si>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</si>
  <si>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</si>
  <si>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</si>
  <si>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</si>
  <si>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</si>
  <si>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</si>
  <si>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</si>
  <si>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</si>
  <si>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</si>
  <si>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</si>
  <si>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</si>
  <si>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</si>
  <si>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</si>
  <si>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</si>
  <si>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</si>
  <si>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</si>
  <si>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</si>
  <si>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</si>
  <si>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</si>
  <si>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</si>
  <si>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</si>
  <si>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</si>
  <si>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</si>
  <si>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</si>
  <si>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</si>
  <si>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</si>
  <si>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</si>
  <si>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</si>
  <si>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</si>
  <si>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</si>
  <si>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</si>
  <si>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</si>
  <si>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</si>
  <si>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</si>
  <si>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</si>
  <si>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</si>
  <si>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</si>
  <si>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</si>
  <si>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</si>
  <si>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</si>
  <si>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</si>
  <si>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</si>
  <si>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</si>
  <si>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</si>
  <si>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</si>
  <si>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</si>
  <si>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</si>
  <si>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</si>
  <si>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</si>
  <si>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</si>
  <si>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</si>
  <si>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</si>
  <si>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</si>
  <si>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</si>
  <si>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</si>
  <si>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</si>
  <si>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</si>
  <si>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</si>
  <si>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</si>
  <si>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</si>
  <si>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</si>
  <si>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</si>
  <si>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</si>
  <si>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</si>
  <si>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</si>
  <si>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</si>
  <si>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</si>
  <si>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</si>
  <si>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</si>
  <si>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</si>
  <si>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</si>
  <si>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</si>
  <si>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</si>
  <si>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</si>
  <si>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</si>
  <si>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</si>
  <si>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</si>
  <si>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</si>
  <si>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</si>
  <si>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</si>
  <si>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</si>
  <si>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</si>
  <si>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</si>
  <si>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</si>
  <si>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</si>
  <si>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</si>
  <si>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</si>
  <si>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</si>
  <si>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</si>
  <si>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</si>
  <si>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</si>
  <si>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</si>
  <si>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</si>
  <si>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</si>
  <si>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</si>
  <si>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</si>
  <si>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</si>
  <si>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</si>
  <si>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</si>
  <si>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</si>
  <si>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</si>
  <si>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</si>
  <si>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</si>
  <si>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</si>
  <si>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</si>
  <si>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</si>
  <si>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</si>
  <si>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</si>
  <si>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</si>
  <si>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</si>
  <si>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</si>
  <si>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</si>
  <si>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</si>
  <si>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</si>
  <si>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</si>
  <si>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</si>
  <si>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</si>
  <si>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</si>
  <si>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</si>
  <si>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</si>
  <si>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</si>
  <si>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</si>
  <si>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</si>
  <si>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</si>
  <si>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</si>
  <si>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</si>
  <si>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</si>
  <si>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</si>
  <si>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</si>
  <si>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</si>
  <si>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</si>
  <si>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</si>
  <si>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</si>
  <si>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</si>
  <si>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</si>
  <si>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</si>
  <si>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</si>
  <si>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</si>
  <si>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</si>
  <si>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</si>
  <si>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</si>
  <si>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</si>
  <si>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</si>
  <si>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</si>
  <si>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</si>
  <si>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</si>
  <si>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</si>
  <si>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</si>
  <si>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</si>
  <si>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</si>
  <si>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</si>
  <si>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</si>
  <si>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</si>
  <si>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</si>
  <si>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</si>
  <si>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</si>
  <si>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</si>
  <si>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</si>
  <si>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</si>
  <si>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</si>
  <si>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</si>
  <si>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</si>
  <si>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</si>
  <si>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</si>
  <si>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</si>
  <si>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</si>
  <si>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</si>
  <si>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</si>
  <si>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</si>
  <si>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</si>
  <si>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</si>
  <si>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</si>
  <si>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</si>
  <si>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</si>
  <si>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</si>
  <si>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</si>
  <si>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</si>
  <si>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</si>
  <si>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</si>
  <si>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</si>
  <si>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</si>
  <si>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</si>
  <si>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</si>
  <si>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</si>
  <si>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</si>
  <si>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</si>
  <si>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</si>
  <si>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</si>
  <si>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</si>
  <si>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</si>
  <si>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</si>
  <si>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</si>
  <si>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</si>
  <si>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</si>
  <si>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</si>
  <si>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</si>
  <si>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</si>
  <si>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</si>
  <si>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</si>
  <si>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</si>
  <si>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</si>
  <si>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</si>
  <si>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</si>
  <si>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</si>
  <si>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</si>
  <si>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</si>
  <si>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</si>
  <si>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</si>
  <si>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</si>
  <si>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</si>
  <si>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</si>
  <si>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</si>
  <si>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</si>
  <si>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</si>
  <si>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</si>
  <si>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</si>
  <si>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</si>
  <si>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</si>
  <si>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</si>
  <si>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</si>
  <si>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</si>
  <si>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</si>
  <si>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</si>
  <si>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</si>
  <si>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</si>
  <si>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</si>
  <si>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</si>
  <si>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</si>
  <si>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</si>
  <si>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</si>
  <si>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</si>
  <si>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</si>
  <si>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</si>
  <si>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</si>
  <si>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</si>
  <si>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</si>
  <si>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</si>
  <si>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</si>
  <si>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</si>
  <si>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</si>
  <si>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</si>
  <si>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</si>
  <si>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</si>
  <si>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</si>
  <si>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</si>
  <si>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</si>
  <si>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</si>
  <si>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</si>
  <si>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</si>
  <si>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</si>
  <si>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</si>
  <si>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</si>
  <si>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</si>
  <si>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</si>
  <si>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</si>
  <si>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</si>
  <si>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</si>
  <si>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</si>
  <si>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</si>
  <si>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</si>
  <si>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</si>
  <si>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</si>
  <si>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</si>
  <si>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</si>
  <si>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</si>
  <si>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</si>
  <si>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</si>
  <si>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</si>
  <si>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</si>
  <si>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</si>
  <si>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</si>
  <si>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</si>
  <si>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</si>
  <si>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</si>
  <si>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</si>
  <si>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</si>
  <si>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</si>
  <si>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</si>
  <si>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</si>
  <si>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</si>
  <si>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</si>
  <si>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</si>
  <si>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</si>
  <si>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</si>
  <si>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</si>
  <si>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</si>
  <si>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</si>
  <si>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</si>
  <si>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</si>
  <si>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</si>
  <si>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</si>
  <si>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</si>
  <si>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</si>
  <si>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</si>
  <si>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</si>
  <si>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</si>
  <si>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</si>
  <si>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</si>
  <si>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</si>
  <si>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</si>
  <si>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</si>
  <si>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</si>
  <si>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</si>
  <si>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</si>
  <si>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</si>
  <si>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</si>
  <si>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</si>
  <si>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</si>
  <si>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</si>
  <si>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</si>
  <si>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</si>
  <si>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</si>
  <si>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</si>
  <si>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</si>
  <si>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</si>
  <si>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</si>
  <si>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</si>
  <si>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</si>
  <si>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</si>
  <si>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</si>
  <si>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</si>
  <si>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</si>
  <si>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</si>
  <si>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</si>
  <si>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</si>
  <si>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</si>
  <si>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</si>
  <si>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</si>
  <si>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</si>
  <si>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</si>
  <si>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</si>
  <si>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</si>
  <si>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</si>
  <si>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</si>
  <si>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</si>
  <si>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</si>
  <si>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</si>
  <si>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</si>
  <si>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</si>
  <si>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</si>
  <si>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</si>
  <si>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</si>
  <si>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</si>
  <si>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</si>
  <si>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</si>
  <si>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</si>
  <si>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</si>
  <si>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</si>
  <si>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</si>
  <si>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</si>
  <si>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</si>
  <si>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</si>
  <si>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</si>
  <si>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</si>
  <si>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</si>
  <si>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</si>
  <si>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</si>
  <si>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</si>
  <si>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</si>
  <si>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</si>
  <si>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</si>
  <si>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</si>
  <si>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</si>
  <si>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</si>
  <si>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</si>
  <si>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</si>
  <si>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</si>
  <si>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</si>
  <si>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</si>
  <si>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</si>
  <si>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</si>
  <si>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</si>
  <si>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</si>
  <si>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</si>
  <si>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</si>
  <si>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</si>
  <si>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</si>
  <si>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</si>
  <si>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</si>
  <si>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</si>
  <si>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</si>
  <si>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</si>
  <si>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</si>
  <si>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</si>
  <si>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</si>
  <si>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</si>
  <si>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</si>
  <si>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</si>
  <si>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</si>
  <si>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</si>
  <si>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</si>
  <si>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</si>
  <si>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</si>
  <si>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</si>
  <si>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</si>
  <si>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</si>
  <si>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</si>
  <si>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</si>
  <si>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</si>
  <si>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</si>
  <si>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</si>
  <si>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</si>
  <si>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</si>
  <si>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</si>
  <si>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</si>
  <si>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</si>
  <si>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</si>
  <si>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</si>
  <si>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</si>
  <si>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</si>
  <si>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</si>
  <si>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</si>
  <si>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</si>
  <si>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</si>
  <si>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</si>
  <si>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</si>
  <si>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</si>
  <si>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</si>
  <si>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</si>
  <si>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</si>
  <si>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</si>
  <si>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</si>
  <si>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</si>
  <si>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</si>
  <si>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</si>
  <si>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</si>
  <si>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</si>
  <si>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</si>
  <si>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</si>
  <si>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</si>
  <si>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</si>
  <si>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</si>
  <si>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</si>
  <si>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</si>
  <si>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</si>
  <si>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</si>
  <si>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</si>
  <si>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</si>
  <si>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</si>
  <si>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</si>
  <si>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</si>
  <si>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</si>
  <si>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</si>
  <si>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</si>
  <si>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</si>
  <si>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</si>
  <si>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</si>
  <si>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</si>
  <si>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</si>
  <si>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</si>
  <si>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</si>
  <si>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</si>
  <si>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</si>
  <si>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</si>
  <si>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</si>
  <si>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</si>
  <si>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</si>
  <si>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</si>
  <si>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</si>
  <si>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</si>
  <si>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</si>
  <si>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</si>
  <si>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</si>
  <si>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</si>
  <si>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</si>
  <si>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</si>
  <si>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</si>
  <si>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</si>
  <si>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</si>
  <si>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</si>
  <si>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</si>
  <si>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</si>
  <si>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</si>
  <si>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</si>
  <si>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</si>
  <si>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</si>
  <si>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</si>
  <si>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</si>
  <si>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</si>
  <si>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</si>
  <si>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</si>
  <si>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</si>
  <si>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</si>
  <si>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</si>
  <si>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</si>
  <si>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</si>
  <si>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</si>
  <si>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</si>
  <si>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</si>
  <si>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</si>
  <si>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</si>
  <si>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</si>
  <si>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</si>
  <si>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</si>
  <si>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</si>
  <si>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</si>
  <si>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</si>
  <si>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</si>
  <si>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</si>
  <si>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</si>
  <si>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</si>
  <si>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</si>
  <si>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</si>
  <si>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</si>
  <si>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</si>
  <si>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</si>
  <si>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</si>
  <si>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</si>
  <si>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</si>
  <si>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</si>
  <si>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</si>
  <si>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</si>
  <si>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</si>
  <si>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</si>
  <si>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</si>
  <si>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</si>
  <si>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</si>
  <si>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</si>
  <si>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</si>
  <si>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</si>
  <si>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</si>
  <si>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</si>
  <si>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</si>
  <si>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</si>
  <si>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</si>
  <si>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</si>
  <si>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</si>
  <si>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</si>
  <si>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</si>
  <si>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</si>
  <si>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</si>
  <si>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</si>
  <si>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</si>
  <si>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</si>
  <si>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</si>
  <si>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</si>
  <si>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</si>
  <si>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</si>
  <si>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</si>
  <si>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</si>
  <si>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</si>
  <si>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</si>
  <si>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</si>
  <si>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</si>
  <si>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</si>
  <si>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</si>
  <si>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</si>
  <si>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</si>
  <si>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</si>
  <si>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</si>
  <si>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</si>
  <si>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</si>
  <si>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</si>
  <si>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</si>
  <si>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</si>
  <si>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</si>
  <si>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</si>
  <si>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</si>
  <si>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</si>
  <si>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</si>
  <si>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</si>
  <si>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</si>
  <si>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</si>
  <si>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</si>
  <si>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</si>
  <si>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</si>
  <si>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</si>
  <si>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</si>
  <si>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</si>
  <si>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</si>
  <si>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</si>
  <si>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</si>
  <si>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</si>
  <si>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</si>
  <si>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</si>
  <si>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</si>
  <si>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</si>
  <si>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</si>
  <si>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</si>
  <si>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</si>
  <si>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</si>
  <si>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</si>
  <si>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</si>
  <si>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</si>
  <si>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</si>
  <si>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</si>
  <si>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</si>
  <si>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</si>
  <si>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</si>
  <si>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</si>
  <si>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</si>
  <si>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</si>
  <si>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</si>
  <si>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</si>
  <si>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</si>
  <si>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</si>
  <si>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</si>
  <si>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</si>
  <si>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</si>
  <si>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</si>
  <si>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</si>
  <si>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</si>
  <si>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</si>
  <si>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</si>
  <si>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</si>
  <si>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</si>
  <si>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</si>
  <si>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</si>
  <si>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</si>
  <si>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</si>
  <si>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</si>
  <si>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</si>
  <si>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</si>
  <si>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</si>
  <si>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</si>
  <si>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</si>
  <si>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</si>
  <si>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</si>
  <si>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</si>
  <si>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</si>
  <si>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</si>
  <si>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</si>
  <si>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</si>
  <si>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</si>
  <si>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</si>
  <si>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</si>
  <si>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</si>
  <si>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</si>
  <si>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</si>
  <si>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</si>
  <si>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</si>
  <si>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</si>
  <si>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</si>
  <si>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</si>
  <si>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</si>
  <si>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</si>
  <si>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</si>
  <si>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</si>
  <si>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</si>
  <si>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</si>
  <si>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</si>
  <si>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</si>
  <si>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</si>
  <si>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</si>
  <si>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</si>
  <si>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</si>
  <si>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</si>
  <si>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</si>
  <si>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</si>
  <si>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</si>
  <si>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</si>
  <si>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</si>
  <si>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</si>
  <si>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</si>
  <si>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</si>
  <si>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</si>
  <si>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</si>
  <si>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</si>
  <si>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</si>
  <si>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</si>
  <si>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</si>
  <si>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</si>
  <si>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</si>
  <si>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</si>
  <si>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</si>
  <si>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</si>
  <si>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</si>
  <si>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</si>
  <si>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</si>
  <si>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</si>
  <si>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</si>
  <si>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</si>
  <si>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</si>
  <si>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</si>
  <si>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</si>
  <si>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</si>
  <si>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</si>
  <si>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</si>
  <si>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</si>
  <si>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</si>
  <si>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</si>
  <si>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</si>
  <si>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</si>
  <si>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</si>
  <si>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</si>
  <si>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</si>
  <si>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</si>
  <si>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</si>
  <si>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</si>
  <si>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</si>
  <si>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</si>
  <si>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</si>
  <si>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</si>
  <si>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</si>
  <si>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</si>
  <si>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</si>
  <si>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</si>
  <si>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</si>
  <si>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</si>
  <si>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</si>
  <si>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</si>
  <si>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</si>
  <si>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</si>
  <si>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</si>
  <si>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</si>
  <si>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</si>
  <si>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</si>
  <si>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</si>
  <si>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</si>
  <si>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</si>
  <si>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</si>
  <si>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</si>
  <si>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</si>
  <si>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</si>
  <si>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</si>
  <si>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</si>
  <si>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</si>
  <si>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</si>
  <si>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</si>
  <si>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</si>
  <si>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</si>
  <si>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</si>
  <si>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</si>
  <si>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</si>
  <si>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</si>
  <si>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</si>
  <si>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</si>
  <si>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</si>
  <si>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</si>
  <si>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</si>
  <si>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</si>
  <si>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</si>
  <si>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</si>
  <si>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</si>
  <si>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</si>
  <si>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</si>
  <si>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</si>
  <si>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</si>
  <si>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</si>
  <si>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</si>
  <si>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</si>
  <si>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</si>
  <si>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</si>
  <si>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</si>
  <si>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</si>
  <si>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</si>
  <si>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</si>
  <si>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</si>
  <si>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</si>
  <si>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</si>
  <si>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</si>
  <si>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</si>
  <si>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</si>
  <si>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</si>
  <si>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</si>
  <si>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</si>
  <si>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</si>
  <si>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</si>
  <si>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</si>
  <si>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</si>
  <si>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</si>
  <si>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</si>
  <si>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</si>
  <si>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</si>
  <si>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</si>
  <si>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</si>
  <si>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</si>
  <si>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</si>
  <si>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</si>
  <si>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</si>
  <si>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</si>
  <si>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</si>
  <si>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</si>
  <si>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</si>
  <si>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</si>
  <si>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</si>
  <si>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</si>
  <si>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</si>
  <si>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</si>
  <si>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</si>
  <si>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</si>
  <si>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</si>
  <si>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</si>
  <si>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</si>
  <si>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</si>
  <si>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</si>
  <si>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</si>
  <si>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</si>
  <si>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</si>
  <si>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</si>
  <si>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</si>
  <si>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</si>
  <si>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</si>
  <si>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</si>
  <si>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</si>
  <si>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</si>
  <si>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</si>
  <si>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</si>
  <si>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</si>
  <si>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</si>
  <si>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</si>
  <si>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</si>
  <si>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</si>
  <si>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</si>
  <si>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</si>
  <si>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</si>
  <si>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</si>
  <si>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</si>
  <si>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</si>
  <si>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</si>
  <si>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</si>
  <si>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</si>
  <si>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</si>
  <si>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</si>
  <si>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</si>
  <si>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</si>
  <si>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</si>
  <si>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</si>
  <si>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</si>
  <si>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</si>
  <si>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</si>
  <si>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</si>
  <si>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</si>
  <si>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</si>
  <si>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</si>
  <si>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</si>
  <si>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</si>
  <si>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</si>
  <si>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</si>
  <si>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</si>
  <si>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</si>
  <si>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</si>
  <si>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</si>
  <si>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</si>
  <si>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</si>
  <si>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</si>
  <si>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</si>
  <si>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</si>
  <si>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</si>
  <si>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</si>
  <si>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</si>
  <si>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</si>
  <si>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</si>
  <si>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</si>
  <si>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</si>
  <si>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</si>
  <si>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</si>
  <si>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</si>
  <si>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</si>
  <si>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</si>
  <si>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</si>
  <si>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</si>
  <si>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</si>
  <si>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</si>
  <si>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</si>
  <si>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</si>
  <si>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</si>
  <si>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</si>
  <si>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</si>
  <si>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</si>
  <si>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</si>
  <si>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</si>
  <si>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</si>
  <si>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</si>
  <si>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</si>
  <si>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</si>
  <si>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</si>
  <si>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</si>
  <si>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</si>
  <si>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</si>
  <si>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</si>
  <si>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</si>
  <si>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</si>
  <si>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</si>
  <si>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</si>
  <si>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</si>
  <si>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</si>
  <si>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</si>
  <si>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</si>
  <si>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</si>
  <si>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</si>
  <si>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</si>
  <si>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</si>
  <si>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</si>
  <si>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</si>
  <si>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</si>
  <si>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</si>
  <si>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</si>
  <si>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</si>
  <si>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</si>
  <si>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</si>
  <si>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</si>
  <si>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</si>
  <si>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</si>
  <si>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</si>
  <si>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</si>
  <si>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</si>
  <si>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</si>
  <si>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</si>
  <si>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</si>
  <si>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</si>
  <si>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</si>
  <si>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</si>
  <si>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</si>
  <si>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</si>
  <si>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</si>
  <si>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</si>
  <si>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</si>
  <si>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</si>
  <si>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</si>
  <si>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</si>
  <si>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</si>
  <si>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</si>
  <si>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</si>
  <si>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</si>
  <si>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</si>
  <si>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</si>
  <si>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</si>
  <si>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</si>
  <si>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</si>
  <si>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</si>
  <si>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</si>
  <si>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</si>
  <si>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</si>
  <si>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</si>
  <si>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</si>
  <si>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</si>
  <si>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</si>
  <si>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</si>
  <si>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</si>
  <si>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</si>
  <si>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</si>
  <si>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</si>
  <si>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</si>
  <si>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</si>
  <si>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</si>
  <si>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</si>
  <si>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</si>
  <si>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</si>
  <si>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</si>
  <si>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</si>
  <si>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</si>
  <si>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</si>
  <si>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</si>
  <si>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</si>
  <si>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</si>
  <si>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</si>
  <si>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</si>
  <si>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</si>
  <si>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</si>
  <si>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</si>
  <si>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</si>
  <si>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</si>
  <si>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</si>
  <si>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</si>
  <si>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</si>
  <si>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</si>
  <si>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</si>
  <si>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</si>
  <si>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</si>
  <si>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</si>
  <si>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</si>
  <si>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</si>
  <si>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</si>
  <si>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</si>
  <si>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</si>
  <si>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</si>
  <si>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</si>
  <si>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</si>
  <si>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</si>
  <si>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</si>
  <si>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</si>
  <si>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</si>
  <si>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</si>
  <si>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</si>
  <si>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</si>
  <si>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</si>
  <si>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</si>
  <si>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</si>
  <si>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</si>
  <si>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</si>
  <si>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</si>
  <si>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</si>
  <si>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</si>
  <si>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</si>
  <si>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</si>
  <si>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</si>
  <si>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</si>
  <si>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</si>
  <si>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</si>
  <si>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</si>
  <si>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</si>
  <si>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</si>
  <si>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</si>
  <si>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</si>
  <si>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</si>
  <si>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</si>
  <si>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</si>
  <si>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</si>
  <si>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</si>
  <si>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</si>
  <si>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</si>
  <si>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</si>
  <si>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</si>
  <si>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</si>
  <si>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</si>
  <si>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</si>
  <si>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</si>
  <si>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</si>
  <si>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</si>
  <si>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</si>
  <si>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</si>
  <si>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</si>
  <si>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</si>
  <si>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</si>
  <si>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</si>
  <si>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</si>
  <si>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</si>
  <si>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</si>
  <si>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</si>
  <si>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</si>
  <si>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</si>
  <si>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</si>
  <si>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</si>
  <si>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</si>
  <si>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</si>
  <si>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</si>
  <si>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</si>
  <si>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</si>
  <si>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</si>
  <si>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</si>
  <si>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</si>
  <si>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</si>
  <si>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</si>
  <si>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</si>
  <si>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</si>
  <si>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</si>
  <si>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</si>
  <si>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</si>
  <si>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</si>
  <si>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</si>
  <si>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</si>
  <si>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</si>
  <si>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</si>
  <si>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</si>
  <si>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</si>
  <si>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</si>
  <si>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</si>
  <si>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</si>
  <si>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</si>
  <si>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</si>
  <si>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</si>
  <si>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</si>
  <si>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</si>
  <si>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</si>
  <si>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</si>
  <si>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</si>
  <si>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</si>
  <si>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</si>
  <si>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</si>
  <si>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</si>
  <si>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</si>
  <si>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</si>
  <si>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</si>
  <si>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</si>
  <si>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</si>
  <si>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</si>
  <si>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</si>
  <si>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</si>
  <si>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</si>
  <si>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</si>
  <si>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</si>
  <si>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</si>
  <si>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</si>
  <si>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</si>
  <si>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</si>
  <si>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</si>
  <si>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</si>
  <si>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</si>
  <si>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</si>
  <si>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</si>
  <si>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</si>
  <si>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</si>
  <si>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</si>
  <si>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</si>
  <si>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</si>
  <si>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</si>
  <si>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</si>
  <si>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</si>
  <si>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</si>
  <si>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</si>
  <si>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</si>
  <si>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</si>
  <si>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</si>
  <si>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</si>
  <si>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</si>
  <si>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</si>
  <si>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</si>
  <si>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</si>
  <si>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</si>
  <si>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</si>
  <si>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</si>
  <si>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</si>
  <si>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</si>
  <si>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</si>
  <si>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</si>
  <si>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</si>
  <si>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</si>
  <si>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</si>
  <si>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</si>
  <si>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</si>
  <si>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</si>
  <si>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</si>
  <si>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</si>
  <si>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</si>
  <si>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</si>
  <si>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</si>
  <si>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</si>
  <si>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</si>
  <si>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</si>
  <si>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</si>
  <si>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</si>
  <si>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</si>
  <si>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</si>
  <si>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</si>
  <si>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</si>
  <si>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</si>
  <si>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</si>
  <si>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</si>
  <si>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</si>
  <si>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</si>
  <si>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</si>
  <si>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</si>
  <si>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</si>
  <si>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</si>
  <si>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</si>
  <si>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</si>
  <si>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</si>
  <si>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</si>
  <si>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</si>
  <si>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</si>
  <si>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</si>
  <si>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</si>
  <si>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</si>
  <si>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</si>
  <si>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</si>
  <si>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</si>
  <si>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</si>
  <si>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</si>
  <si>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</si>
  <si>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</si>
  <si>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</si>
  <si>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</si>
  <si>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</si>
  <si>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</si>
  <si>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</si>
  <si>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</si>
  <si>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</si>
  <si>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</si>
  <si>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</si>
  <si>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</si>
  <si>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</si>
  <si>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</si>
  <si>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</si>
  <si>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</si>
  <si>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</si>
  <si>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</si>
  <si>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</si>
  <si>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</si>
  <si>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</si>
  <si>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</si>
  <si>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</si>
  <si>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</si>
  <si>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</si>
  <si>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</si>
  <si>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</si>
  <si>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</si>
  <si>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</si>
  <si>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</si>
  <si>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</si>
  <si>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</si>
  <si>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</si>
  <si>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</si>
  <si>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</si>
  <si>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</si>
  <si>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</si>
  <si>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</si>
  <si>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</si>
  <si>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</si>
  <si>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</si>
  <si>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</si>
  <si>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</si>
  <si>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</si>
  <si>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</si>
  <si>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</si>
  <si>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</si>
  <si>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</si>
  <si>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</si>
  <si>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</si>
  <si>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</si>
  <si>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</si>
  <si>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</si>
  <si>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</si>
  <si>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</si>
  <si>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</si>
  <si>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</si>
  <si>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</si>
  <si>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</si>
  <si>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</si>
  <si>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</si>
  <si>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</si>
  <si>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</si>
  <si>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</si>
  <si>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</si>
  <si>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</si>
  <si>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</si>
  <si>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</si>
  <si>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</si>
  <si>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</si>
  <si>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</si>
  <si>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</si>
  <si>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</si>
  <si>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</si>
  <si>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</si>
  <si>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</si>
  <si>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</si>
  <si>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</si>
  <si>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</si>
  <si>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</si>
  <si>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</si>
  <si>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</si>
  <si>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</si>
  <si>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</si>
  <si>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</si>
  <si>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</si>
  <si>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</si>
  <si>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</si>
  <si>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</si>
  <si>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</si>
  <si>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</si>
  <si>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</si>
  <si>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</si>
  <si>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</si>
  <si>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</si>
  <si>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</si>
  <si>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</si>
  <si>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</si>
  <si>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</si>
  <si>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</si>
  <si>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</si>
  <si>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</si>
  <si>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</si>
  <si>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</si>
  <si>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</si>
  <si>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</si>
  <si>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</si>
  <si>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</si>
  <si>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</si>
  <si>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</si>
  <si>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</si>
  <si>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</si>
  <si>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</si>
  <si>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</si>
  <si>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</si>
  <si>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</si>
  <si>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</si>
  <si>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</si>
  <si>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</si>
  <si>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</si>
  <si>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</si>
  <si>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</si>
  <si>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</si>
  <si>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</si>
  <si>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</si>
  <si>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</si>
  <si>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</si>
  <si>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</si>
  <si>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</si>
  <si>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</si>
  <si>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</si>
  <si>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</si>
  <si>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</si>
  <si>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</si>
  <si>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</si>
  <si>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</si>
  <si>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</si>
  <si>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</si>
  <si>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</si>
  <si>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</si>
  <si>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</si>
  <si>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</si>
  <si>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</si>
  <si>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</si>
  <si>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</si>
  <si>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</si>
  <si>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</si>
  <si>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</si>
  <si>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</si>
  <si>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</si>
  <si>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</si>
  <si>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</si>
  <si>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</si>
  <si>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</si>
  <si>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</si>
  <si>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</si>
  <si>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</si>
  <si>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</si>
  <si>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</si>
  <si>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</si>
  <si>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</si>
  <si>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</si>
  <si>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</si>
  <si>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</si>
  <si>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</si>
  <si>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</si>
  <si>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</si>
  <si>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</si>
  <si>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</si>
  <si>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</si>
  <si>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</si>
  <si>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</si>
  <si>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</si>
  <si>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</si>
  <si>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</si>
  <si>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</si>
  <si>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</si>
  <si>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</si>
  <si>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</si>
  <si>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</si>
  <si>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</si>
  <si>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</si>
  <si>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</si>
  <si>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</si>
  <si>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</si>
  <si>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</si>
  <si>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</si>
  <si>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</si>
  <si>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</si>
  <si>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</si>
  <si>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</si>
  <si>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</si>
  <si>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</si>
  <si>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</si>
  <si>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</si>
  <si>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</si>
  <si>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</si>
  <si>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</si>
  <si>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</si>
  <si>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</si>
  <si>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</si>
  <si>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</si>
  <si>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</si>
  <si>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</si>
  <si>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</si>
  <si>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</si>
  <si>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</si>
  <si>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</si>
  <si>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</si>
  <si>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</si>
  <si>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</si>
  <si>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</si>
  <si>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</si>
  <si>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</si>
  <si>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</si>
  <si>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</si>
  <si>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</si>
  <si>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</si>
  <si>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</si>
  <si>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</si>
  <si>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</si>
  <si>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</si>
  <si>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</si>
  <si>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</si>
  <si>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</si>
  <si>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</si>
  <si>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</si>
  <si>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</si>
  <si>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</si>
  <si>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</si>
  <si>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</si>
  <si>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</si>
  <si>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</si>
  <si>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</si>
  <si>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</si>
  <si>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</si>
  <si>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</si>
  <si>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</si>
  <si>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</si>
  <si>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</si>
  <si>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</si>
  <si>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</si>
  <si>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</si>
  <si>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</si>
  <si>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</si>
  <si>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</si>
  <si>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</si>
  <si>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</si>
  <si>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</si>
  <si>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</si>
  <si>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</si>
  <si>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</si>
  <si>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</si>
  <si>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</si>
  <si>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</si>
  <si>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</si>
  <si>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</si>
  <si>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</si>
  <si>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</si>
  <si>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</si>
  <si>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</si>
  <si>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</si>
  <si>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</si>
  <si>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</si>
  <si>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</si>
  <si>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</si>
  <si>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</si>
  <si>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</si>
  <si>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</si>
  <si>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</si>
  <si>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</si>
  <si>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</si>
  <si>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</si>
  <si>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</si>
  <si>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</si>
  <si>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</si>
  <si>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</si>
  <si>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</si>
  <si>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</si>
  <si>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</si>
  <si>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</si>
  <si>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</si>
  <si>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</si>
  <si>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</si>
  <si>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</si>
  <si>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</si>
  <si>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</si>
  <si>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</si>
  <si>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</si>
  <si>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</si>
  <si>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</si>
  <si>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</si>
  <si>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</si>
  <si>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</si>
  <si>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</si>
  <si>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</si>
  <si>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</si>
  <si>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</si>
  <si>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</si>
  <si>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</si>
  <si>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</si>
  <si>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</si>
  <si>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</si>
  <si>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</si>
  <si>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</si>
  <si>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</si>
  <si>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</si>
  <si>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</si>
  <si>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</si>
  <si>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</si>
  <si>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</si>
  <si>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</si>
  <si>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</si>
  <si>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</si>
  <si>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</si>
  <si>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</si>
  <si>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</si>
  <si>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</si>
  <si>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</si>
  <si>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</si>
  <si>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</si>
  <si>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</si>
  <si>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</si>
  <si>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</si>
  <si>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</si>
  <si>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</si>
  <si>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</si>
  <si>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</si>
  <si>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</si>
  <si>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</si>
  <si>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</si>
  <si>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</si>
  <si>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</si>
  <si>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</si>
  <si>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</si>
  <si>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</si>
  <si>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</si>
  <si>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</si>
  <si>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</si>
  <si>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</si>
  <si>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</si>
  <si>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</si>
  <si>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</si>
  <si>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</si>
  <si>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</si>
  <si>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</si>
  <si>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</si>
  <si>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</si>
  <si>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</si>
  <si>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</si>
  <si>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</si>
  <si>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</si>
  <si>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</si>
  <si>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</si>
  <si>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</si>
  <si>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</si>
  <si>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</si>
  <si>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</si>
  <si>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</si>
  <si>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</si>
  <si>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</si>
  <si>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</si>
  <si>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</si>
  <si>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</si>
  <si>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</si>
  <si>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</si>
  <si>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</si>
  <si>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</si>
  <si>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</si>
  <si>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</si>
  <si>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</si>
  <si>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</si>
  <si>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</si>
  <si>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</si>
  <si>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</si>
  <si>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</si>
  <si>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</si>
  <si>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</si>
  <si>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</si>
  <si>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</si>
  <si>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</si>
  <si>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</si>
  <si>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</si>
  <si>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</si>
  <si>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</si>
  <si>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</si>
  <si>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</si>
  <si>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</si>
  <si>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</si>
  <si>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</si>
  <si>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</si>
  <si>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</si>
  <si>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</si>
  <si>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</si>
  <si>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</si>
  <si>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</si>
  <si>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</si>
  <si>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</si>
  <si>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</si>
  <si>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</si>
  <si>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</si>
  <si>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</si>
  <si>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</si>
  <si>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</si>
  <si>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</si>
  <si>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</si>
  <si>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</si>
  <si>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</si>
  <si>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</si>
  <si>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</si>
  <si>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</si>
  <si>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</si>
  <si>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</si>
  <si>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</si>
  <si>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</si>
  <si>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</si>
  <si>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</si>
  <si>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</si>
  <si>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</si>
  <si>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</si>
  <si>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</si>
  <si>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</si>
  <si>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</si>
  <si>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</si>
  <si>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</si>
  <si>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</si>
  <si>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</si>
  <si>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</si>
  <si>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</si>
  <si>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</si>
  <si>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</si>
  <si>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</si>
  <si>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</si>
  <si>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</si>
  <si>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</si>
  <si>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</si>
  <si>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</si>
  <si>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</si>
  <si>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</si>
  <si>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</si>
  <si>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</si>
  <si>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</si>
  <si>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</si>
  <si>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</si>
  <si>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</si>
  <si>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</si>
  <si>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</si>
  <si>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</si>
  <si>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</si>
  <si>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</si>
  <si>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</si>
  <si>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</si>
  <si>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</si>
  <si>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</si>
  <si>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</si>
  <si>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</si>
  <si>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</si>
  <si>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</si>
  <si>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</si>
  <si>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</si>
  <si>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</si>
  <si>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</si>
  <si>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</si>
  <si>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</si>
  <si>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</si>
  <si>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</si>
  <si>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</si>
  <si>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</si>
  <si>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</si>
  <si>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</si>
  <si>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</si>
  <si>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</si>
  <si>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</si>
  <si>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</si>
  <si>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</si>
  <si>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</si>
  <si>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</si>
  <si>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</si>
  <si>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</si>
  <si>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</si>
  <si>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</si>
  <si>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</si>
  <si>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</si>
  <si>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</si>
  <si>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</si>
  <si>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</si>
  <si>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</si>
  <si>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</si>
  <si>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</si>
  <si>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</si>
  <si>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</si>
  <si>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</si>
  <si>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</si>
  <si>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</si>
  <si>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</si>
  <si>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</si>
  <si>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</si>
  <si>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</si>
  <si>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</si>
  <si>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</si>
  <si>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</si>
  <si>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</si>
  <si>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</si>
  <si>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</si>
  <si>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</si>
  <si>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</si>
  <si>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</si>
  <si>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</si>
  <si>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</si>
  <si>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</si>
  <si>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</si>
  <si>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</si>
  <si>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</si>
  <si>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</si>
  <si>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</si>
  <si>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</si>
  <si>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</si>
  <si>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</si>
  <si>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</si>
  <si>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</si>
  <si>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</si>
  <si>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</si>
  <si>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</si>
  <si>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</si>
  <si>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</si>
  <si>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</si>
  <si>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</si>
  <si>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</si>
  <si>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</si>
  <si>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</si>
  <si>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</si>
  <si>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</si>
  <si>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</si>
  <si>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</si>
  <si>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</si>
  <si>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</si>
  <si>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</si>
  <si>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</si>
  <si>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</si>
  <si>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</si>
  <si>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</si>
  <si>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</si>
  <si>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</si>
  <si>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</si>
  <si>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</si>
  <si>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</si>
  <si>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</si>
  <si>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</si>
  <si>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</si>
  <si>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</si>
  <si>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</si>
  <si>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</si>
  <si>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</si>
  <si>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</si>
  <si>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</si>
  <si>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</si>
  <si>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</si>
  <si>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</si>
  <si>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</si>
  <si>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</si>
  <si>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</si>
  <si>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</si>
  <si>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</si>
  <si>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</si>
  <si>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</si>
  <si>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</si>
  <si>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</si>
  <si>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</si>
  <si>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</si>
  <si>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</si>
  <si>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</si>
  <si>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</si>
  <si>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</si>
  <si>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</si>
  <si>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</si>
  <si>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</si>
  <si>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</si>
  <si>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</si>
  <si>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</si>
  <si>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</si>
  <si>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</si>
  <si>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</si>
  <si>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</si>
  <si>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</si>
  <si>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</si>
  <si>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</si>
  <si>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</si>
  <si>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</si>
  <si>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</si>
  <si>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</si>
  <si>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</si>
  <si>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</si>
  <si>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</si>
  <si>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</si>
  <si>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</si>
  <si>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</si>
  <si>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</si>
  <si>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</si>
  <si>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</si>
  <si>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</si>
  <si>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</si>
  <si>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</si>
  <si>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</si>
  <si>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</si>
  <si>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</si>
  <si>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</si>
  <si>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</si>
  <si>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</si>
  <si>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</si>
  <si>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</si>
  <si>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</si>
  <si>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</si>
  <si>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</si>
  <si>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</si>
  <si>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</si>
  <si>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</si>
  <si>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</si>
  <si>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</si>
  <si>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</si>
  <si>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</si>
  <si>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</si>
  <si>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</si>
  <si>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</si>
  <si>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</si>
  <si>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</si>
  <si>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</si>
  <si>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</si>
  <si>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</si>
  <si>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</si>
  <si>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</si>
  <si>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</si>
  <si>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</si>
  <si>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</si>
  <si>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</si>
  <si>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</si>
  <si>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</si>
  <si>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</si>
  <si>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</si>
  <si>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</si>
  <si>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</si>
  <si>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</si>
  <si>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</si>
  <si>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</si>
  <si>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</si>
  <si>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</si>
  <si>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</si>
  <si>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</si>
  <si>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</si>
  <si>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</si>
  <si>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</si>
  <si>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</si>
  <si>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</si>
  <si>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</si>
  <si>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</si>
  <si>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</si>
  <si>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</si>
  <si>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</si>
  <si>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</si>
  <si>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</si>
  <si>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</si>
  <si>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</si>
  <si>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</si>
  <si>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</si>
  <si>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</si>
  <si>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</si>
  <si>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</si>
  <si>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</si>
  <si>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</si>
  <si>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</si>
  <si>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</si>
  <si>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</si>
  <si>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</si>
  <si>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</si>
  <si>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</si>
  <si>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</si>
  <si>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</si>
  <si>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</si>
  <si>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</si>
  <si>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</si>
  <si>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</si>
  <si>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</si>
  <si>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</si>
  <si>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</si>
  <si>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</si>
  <si>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</si>
  <si>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</si>
  <si>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</si>
  <si>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</si>
  <si>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</si>
  <si>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</si>
  <si>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</si>
  <si>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</si>
  <si>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</si>
  <si>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</si>
  <si>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</si>
  <si>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</si>
  <si>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</si>
  <si>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</si>
  <si>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</si>
  <si>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</si>
  <si>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</si>
  <si>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</si>
  <si>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</si>
  <si>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</si>
  <si>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</si>
  <si>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</si>
  <si>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</si>
  <si>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</si>
  <si>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</si>
  <si>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</si>
  <si>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</si>
  <si>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</si>
  <si>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</si>
  <si>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</si>
  <si>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</si>
  <si>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</si>
  <si>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</si>
  <si>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</si>
  <si>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</si>
  <si>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</si>
  <si>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</si>
  <si>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</si>
  <si>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</si>
  <si>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</si>
  <si>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</si>
  <si>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</si>
  <si>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</si>
  <si>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</si>
  <si>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</si>
  <si>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</si>
  <si>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</si>
  <si>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</si>
  <si>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</si>
  <si>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</si>
  <si>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</si>
  <si>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</si>
  <si>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</si>
  <si>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</si>
  <si>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</si>
  <si>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</si>
  <si>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</si>
  <si>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</si>
  <si>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</si>
  <si>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</si>
  <si>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</si>
  <si>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</si>
  <si>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</si>
  <si>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</si>
  <si>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</si>
  <si>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</si>
  <si>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</si>
  <si>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</si>
  <si>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</si>
  <si>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</si>
  <si>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</si>
  <si>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</si>
  <si>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</si>
  <si>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</si>
  <si>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</si>
  <si>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</si>
  <si>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</si>
  <si>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</si>
  <si>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</si>
  <si>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</si>
  <si>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</si>
  <si>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</si>
  <si>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</si>
  <si>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</si>
  <si>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</si>
  <si>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</si>
  <si>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</si>
  <si>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</si>
  <si>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</si>
  <si>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</si>
  <si>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</si>
  <si>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</si>
  <si>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</si>
  <si>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</si>
  <si>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</si>
  <si>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</si>
  <si>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</si>
  <si>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</si>
  <si>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</si>
  <si>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</si>
  <si>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</si>
  <si>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</si>
  <si>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</si>
  <si>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</si>
  <si>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</si>
  <si>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</si>
  <si>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</si>
  <si>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</si>
  <si>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</si>
  <si>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</si>
  <si>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</si>
  <si>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</si>
  <si>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</si>
  <si>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</si>
  <si>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</si>
  <si>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</si>
  <si>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</si>
  <si>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</si>
  <si>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</si>
  <si>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</si>
  <si>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</si>
  <si>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</si>
  <si>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</si>
  <si>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</si>
  <si>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</si>
  <si>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</si>
  <si>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</si>
  <si>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</si>
  <si>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</si>
  <si>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</si>
  <si>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</si>
  <si>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</si>
  <si>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</si>
  <si>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</si>
  <si>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</si>
  <si>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</si>
  <si>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</si>
  <si>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</si>
  <si>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</si>
  <si>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</si>
  <si>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</si>
  <si>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</si>
  <si>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</si>
  <si>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</si>
  <si>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</si>
  <si>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</si>
  <si>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</si>
  <si>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</si>
  <si>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</si>
  <si>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</si>
  <si>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</si>
  <si>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</si>
  <si>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</si>
  <si>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</si>
  <si>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</si>
  <si>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</si>
  <si>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</si>
  <si>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</si>
  <si>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</si>
  <si>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</si>
  <si>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</si>
  <si>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</si>
  <si>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</si>
  <si>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</si>
  <si>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</si>
  <si>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</si>
  <si>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</si>
  <si>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</si>
  <si>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</si>
  <si>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</si>
  <si>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</si>
  <si>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</si>
  <si>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</si>
  <si>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</si>
  <si>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</si>
  <si>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</si>
  <si>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</si>
  <si>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</si>
  <si>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</si>
  <si>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</si>
  <si>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</si>
  <si>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</si>
  <si>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</si>
  <si>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</si>
  <si>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</si>
  <si>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</si>
  <si>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</si>
  <si>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</si>
  <si>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</si>
  <si>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</si>
  <si>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</si>
  <si>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</si>
  <si>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</si>
  <si>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</si>
  <si>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</si>
  <si>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</si>
  <si>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</si>
  <si>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</si>
  <si>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</si>
  <si>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</si>
  <si>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</si>
  <si>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</si>
  <si>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</si>
  <si>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</si>
  <si>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</si>
  <si>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</si>
  <si>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</si>
  <si>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</si>
  <si>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</si>
  <si>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</si>
  <si>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</si>
  <si>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</si>
  <si>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</si>
  <si>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</si>
  <si>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</si>
  <si>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</si>
  <si>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</si>
  <si>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</si>
  <si>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</si>
  <si>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</si>
  <si>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</si>
  <si>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</si>
  <si>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</si>
  <si>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</si>
  <si>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</si>
  <si>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</si>
  <si>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</si>
  <si>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</si>
  <si>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</si>
  <si>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</si>
  <si>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</si>
  <si>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</si>
  <si>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</si>
  <si>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</si>
  <si>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</si>
  <si>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</si>
  <si>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</si>
  <si>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</si>
  <si>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</si>
  <si>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</si>
  <si>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</si>
  <si>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</si>
  <si>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</si>
  <si>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</si>
  <si>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</si>
  <si>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</si>
  <si>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</si>
  <si>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</si>
  <si>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</si>
  <si>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</si>
  <si>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</si>
  <si>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</si>
  <si>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</si>
  <si>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</si>
  <si>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</si>
  <si>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</si>
  <si>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</si>
  <si>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</si>
  <si>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</si>
  <si>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</si>
  <si>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</si>
  <si>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</si>
  <si>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</si>
  <si>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</si>
  <si>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</si>
  <si>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</si>
  <si>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</si>
  <si>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</si>
  <si>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</si>
  <si>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</si>
  <si>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</si>
  <si>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</si>
  <si>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</si>
  <si>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</si>
  <si>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</si>
  <si>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</si>
  <si>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</si>
  <si>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</si>
  <si>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</si>
  <si>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</si>
  <si>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</si>
  <si>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</si>
  <si>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</si>
  <si>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</si>
  <si>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</si>
  <si>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</si>
  <si>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</si>
  <si>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</si>
  <si>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</si>
  <si>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</si>
  <si>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</si>
  <si>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</si>
  <si>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</si>
  <si>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</si>
  <si>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</si>
  <si>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</si>
  <si>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</si>
  <si>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</si>
  <si>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</si>
  <si>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</si>
  <si>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</si>
  <si>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</si>
  <si>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</si>
  <si>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</si>
  <si>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</si>
  <si>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</si>
  <si>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</si>
  <si>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</si>
  <si>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</si>
  <si>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</si>
  <si>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</si>
  <si>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</si>
  <si>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</si>
  <si>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</si>
  <si>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</si>
  <si>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</si>
  <si>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</si>
  <si>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</si>
  <si>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</si>
  <si>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</si>
  <si>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</si>
  <si>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</si>
  <si>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</si>
  <si>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</si>
  <si>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</si>
  <si>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</si>
  <si>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</si>
  <si>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</si>
  <si>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</si>
  <si>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</si>
  <si>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</si>
  <si>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</si>
  <si>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</si>
  <si>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</si>
  <si>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</si>
  <si>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</si>
  <si>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</si>
  <si>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</si>
  <si>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</si>
  <si>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</si>
  <si>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</si>
  <si>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</si>
  <si>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</si>
  <si>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</si>
  <si>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</si>
  <si>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</si>
  <si>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</si>
  <si>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</si>
  <si>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</si>
  <si>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</si>
  <si>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</si>
  <si>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</si>
  <si>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</si>
  <si>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</si>
  <si>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</si>
  <si>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</si>
  <si>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</si>
  <si>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</si>
  <si>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</si>
  <si>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</si>
  <si>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</si>
  <si>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</si>
  <si>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</si>
  <si>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</si>
  <si>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</si>
  <si>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</si>
  <si>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</si>
  <si>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</si>
  <si>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</si>
  <si>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</si>
  <si>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</si>
  <si>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</si>
  <si>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</si>
  <si>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</si>
  <si>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</si>
  <si>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</si>
  <si>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</si>
  <si>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</si>
  <si>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</si>
  <si>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</si>
  <si>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</si>
  <si>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</si>
  <si>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</si>
  <si>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</si>
  <si>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</si>
  <si>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</si>
  <si>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</si>
  <si>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</si>
  <si>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</si>
  <si>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</si>
  <si>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</si>
  <si>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</si>
  <si>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</si>
  <si>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</si>
  <si>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</si>
  <si>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</si>
  <si>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</si>
  <si>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</si>
  <si>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</si>
  <si>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</si>
  <si>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</si>
  <si>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</si>
  <si>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</si>
  <si>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</si>
  <si>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</si>
  <si>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</si>
  <si>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</si>
  <si>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</si>
  <si>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</si>
  <si>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</si>
  <si>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</si>
  <si>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</si>
  <si>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</si>
  <si>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</si>
  <si>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</si>
  <si>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</si>
  <si>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</si>
  <si>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</si>
  <si>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</si>
  <si>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</si>
  <si>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</si>
  <si>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</si>
  <si>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</si>
  <si>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</si>
  <si>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</si>
  <si>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</si>
  <si>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</si>
  <si>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</si>
  <si>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</si>
  <si>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</si>
  <si>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</si>
  <si>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</si>
  <si>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</si>
  <si>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</si>
  <si>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</si>
  <si>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</si>
  <si>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</si>
  <si>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</si>
  <si>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</si>
  <si>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</si>
  <si>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</si>
  <si>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</si>
  <si>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</si>
  <si>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</si>
  <si>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</si>
  <si>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</si>
  <si>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</si>
  <si>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</si>
  <si>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</si>
  <si>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</si>
  <si>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</si>
  <si>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</si>
  <si>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</si>
  <si>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</si>
  <si>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</si>
  <si>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</si>
  <si>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</si>
  <si>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</si>
  <si>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</si>
  <si>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</si>
  <si>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</si>
  <si>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</si>
  <si>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</si>
  <si>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</si>
  <si>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</si>
  <si>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</si>
  <si>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</si>
  <si>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</si>
  <si>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</si>
  <si>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</si>
  <si>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</si>
  <si>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</si>
  <si>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</si>
  <si>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</si>
  <si>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</si>
  <si>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</si>
  <si>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</si>
  <si>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</si>
  <si>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</si>
  <si>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</si>
  <si>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</si>
  <si>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</si>
  <si>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</si>
  <si>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</si>
  <si>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</si>
  <si>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</si>
  <si>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</si>
  <si>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</si>
  <si>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</si>
  <si>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</si>
  <si>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</si>
  <si>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</si>
  <si>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</si>
  <si>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</si>
  <si>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</si>
  <si>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</si>
  <si>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</si>
  <si>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</si>
  <si>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</si>
  <si>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</si>
  <si>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</si>
  <si>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</si>
  <si>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</si>
  <si>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</si>
  <si>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</si>
  <si>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</si>
  <si>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</si>
  <si>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</si>
  <si>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</si>
  <si>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</si>
  <si>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</si>
  <si>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</si>
  <si>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</si>
  <si>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</si>
  <si>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</si>
  <si>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</si>
  <si>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</si>
  <si>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</si>
  <si>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</si>
  <si>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</si>
  <si>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</si>
  <si>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</si>
  <si>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</si>
  <si>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</si>
  <si>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</si>
  <si>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</si>
  <si>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</si>
  <si>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</si>
  <si>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</si>
  <si>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</si>
  <si>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</si>
  <si>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</si>
  <si>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</si>
  <si>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</si>
  <si>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</si>
  <si>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</si>
  <si>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</si>
  <si>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</si>
  <si>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</si>
  <si>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</si>
  <si>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</si>
  <si>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</si>
  <si>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</si>
  <si>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</si>
  <si>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</si>
  <si>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</si>
  <si>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</si>
  <si>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</si>
  <si>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</si>
  <si>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</si>
  <si>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</si>
  <si>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</si>
  <si>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</si>
  <si>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</si>
  <si>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</si>
  <si>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</si>
  <si>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</si>
  <si>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</si>
  <si>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</si>
  <si>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</si>
  <si>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</si>
  <si>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</si>
  <si>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</si>
  <si>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</si>
  <si>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</si>
  <si>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</si>
  <si>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</si>
  <si>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</si>
  <si>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</si>
  <si>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</si>
  <si>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</si>
  <si>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</si>
  <si>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</si>
  <si>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</si>
  <si>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</si>
  <si>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</si>
  <si>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</si>
  <si>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</si>
  <si>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</si>
  <si>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</si>
  <si>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</si>
  <si>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</si>
  <si>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</si>
  <si>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</si>
  <si>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</si>
  <si>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</si>
  <si>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</si>
  <si>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</si>
  <si>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</si>
  <si>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</si>
  <si>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</si>
  <si>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</si>
  <si>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</si>
  <si>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</si>
  <si>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</si>
  <si>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</si>
  <si>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</si>
  <si>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</si>
  <si>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</si>
  <si>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</si>
  <si>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</si>
  <si>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</si>
  <si>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</si>
  <si>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</si>
  <si>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</si>
  <si>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</si>
  <si>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</si>
  <si>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</si>
  <si>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</si>
  <si>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</si>
  <si>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</si>
  <si>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</si>
  <si>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</si>
  <si>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</si>
  <si>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</si>
  <si>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</si>
  <si>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</si>
  <si>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</si>
  <si>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</si>
  <si>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</si>
  <si>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</si>
  <si>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</si>
  <si>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</si>
  <si>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</si>
  <si>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</si>
  <si>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</si>
  <si>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</si>
  <si>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</si>
  <si>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</si>
  <si>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</si>
  <si>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</si>
  <si>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</si>
  <si>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</si>
  <si>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</si>
  <si>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</si>
  <si>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</si>
  <si>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</si>
  <si>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</si>
  <si>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</si>
  <si>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</si>
  <si>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</si>
  <si>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</si>
  <si>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</si>
  <si>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</si>
  <si>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</si>
  <si>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</si>
  <si>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</si>
  <si>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</si>
  <si>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</si>
  <si>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</si>
  <si>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</si>
  <si>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</si>
  <si>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</si>
  <si>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</si>
  <si>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</si>
  <si>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</si>
  <si>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</si>
  <si>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</si>
  <si>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</si>
  <si>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</si>
  <si>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</si>
  <si>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</si>
  <si>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</si>
  <si>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</si>
  <si>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</si>
  <si>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</si>
  <si>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</si>
  <si>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</si>
  <si>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</si>
  <si>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</si>
  <si>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</si>
  <si>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</si>
  <si>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</si>
  <si>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</si>
  <si>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</si>
  <si>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</si>
  <si>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</si>
  <si>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</si>
  <si>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</si>
  <si>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</si>
  <si>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</si>
  <si>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</si>
  <si>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</si>
  <si>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</si>
  <si>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</si>
  <si>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</si>
  <si>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</si>
  <si>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</si>
  <si>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</si>
  <si>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</si>
  <si>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</si>
  <si>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</si>
  <si>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</si>
  <si>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</si>
  <si>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</si>
  <si>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</si>
  <si>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</si>
  <si>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</si>
  <si>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</si>
  <si>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</si>
  <si>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</si>
  <si>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</si>
  <si>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</si>
  <si>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</si>
  <si>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</si>
  <si>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</si>
  <si>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</si>
  <si>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</si>
  <si>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</si>
  <si>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</si>
  <si>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</si>
  <si>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</si>
  <si>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</si>
  <si>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</si>
  <si>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</si>
  <si>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</si>
  <si>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</si>
  <si>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</si>
  <si>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</si>
  <si>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</si>
  <si>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</si>
  <si>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</si>
  <si>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</si>
  <si>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</si>
  <si>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</si>
  <si>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</si>
  <si>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</si>
  <si>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</si>
  <si>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</si>
  <si>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</si>
  <si>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</si>
  <si>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</si>
  <si>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</si>
  <si>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</si>
  <si>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</si>
  <si>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</si>
  <si>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</si>
  <si>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</si>
  <si>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</si>
  <si>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</si>
  <si>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</si>
  <si>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</si>
  <si>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</si>
  <si>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</si>
  <si>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</si>
  <si>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</si>
  <si>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</si>
  <si>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</si>
  <si>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</si>
  <si>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</si>
  <si>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</si>
  <si>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</si>
  <si>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</si>
  <si>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</si>
  <si>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</si>
  <si>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</si>
  <si>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</si>
  <si>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</si>
  <si>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</si>
  <si>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</si>
  <si>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</si>
  <si>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</si>
  <si>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</si>
  <si>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</si>
  <si>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</si>
  <si>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</si>
  <si>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</si>
  <si>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</si>
  <si>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</si>
  <si>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</si>
  <si>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</si>
  <si>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</si>
  <si>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</si>
  <si>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</si>
  <si>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</si>
  <si>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</si>
  <si>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</si>
  <si>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</si>
  <si>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</si>
  <si>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</si>
  <si>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</si>
  <si>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</si>
  <si>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</si>
  <si>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</si>
  <si>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</si>
  <si>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</si>
  <si>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</si>
  <si>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</si>
  <si>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</si>
  <si>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</si>
  <si>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</si>
  <si>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</si>
  <si>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</si>
  <si>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</si>
  <si>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</si>
  <si>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</si>
  <si>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</si>
  <si>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</si>
  <si>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</si>
  <si>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</si>
  <si>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</si>
  <si>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</si>
  <si>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</si>
  <si>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</si>
  <si>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</si>
  <si>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</si>
  <si>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</si>
  <si>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</si>
  <si>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</si>
  <si>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</si>
  <si>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</si>
  <si>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</si>
  <si>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</si>
  <si>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</si>
  <si>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</si>
  <si>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</si>
  <si>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</si>
  <si>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</si>
  <si>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</si>
  <si>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</si>
  <si>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</si>
  <si>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</si>
  <si>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</si>
  <si>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</si>
  <si>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</si>
  <si>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</si>
  <si>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</si>
  <si>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</si>
  <si>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</si>
  <si>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</si>
  <si>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</si>
  <si>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</si>
  <si>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</si>
  <si>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</si>
  <si>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</si>
  <si>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</si>
  <si>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</si>
  <si>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</si>
  <si>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</si>
  <si>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</si>
  <si>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</si>
  <si>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</si>
  <si>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</si>
  <si>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</si>
  <si>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</si>
  <si>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</si>
  <si>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</si>
  <si>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</si>
  <si>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</si>
  <si>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</si>
  <si>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</si>
  <si>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</si>
  <si>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</si>
  <si>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</si>
  <si>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</si>
  <si>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</si>
  <si>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</si>
  <si>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</si>
  <si>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</si>
  <si>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</si>
  <si>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</si>
  <si>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</si>
  <si>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</si>
  <si>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</si>
  <si>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</si>
  <si>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</si>
  <si>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</si>
  <si>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</si>
  <si>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</si>
  <si>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</si>
  <si>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</si>
  <si>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</si>
  <si>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</si>
  <si>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</si>
  <si>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</si>
  <si>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</si>
  <si>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</si>
  <si>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</si>
  <si>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</si>
  <si>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</si>
  <si>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</si>
  <si>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</si>
  <si>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</si>
  <si>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</si>
  <si>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</si>
  <si>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</si>
  <si>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</si>
  <si>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</si>
  <si>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</si>
  <si>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</si>
  <si>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</si>
  <si>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</si>
  <si>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</si>
  <si>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</si>
  <si>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</si>
  <si>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</si>
  <si>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</si>
  <si>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</si>
  <si>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</si>
  <si>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</si>
  <si>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</si>
  <si>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</si>
  <si>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</si>
  <si>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</si>
  <si>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</si>
  <si>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</si>
  <si>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</si>
  <si>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</si>
  <si>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</si>
  <si>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</si>
  <si>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</si>
  <si>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</si>
  <si>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</si>
  <si>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</si>
  <si>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</si>
  <si>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</si>
  <si>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</si>
  <si>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</si>
  <si>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</si>
  <si>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</si>
  <si>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</si>
  <si>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</si>
  <si>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</si>
  <si>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</si>
  <si>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</si>
  <si>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</si>
  <si>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</si>
  <si>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</si>
  <si>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</si>
  <si>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</si>
  <si>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</si>
  <si>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</si>
  <si>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</si>
  <si>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</si>
  <si>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</si>
  <si>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</si>
  <si>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</si>
  <si>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</si>
  <si>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</si>
  <si>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</si>
  <si>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</si>
  <si>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</si>
  <si>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</si>
  <si>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</si>
  <si>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</si>
  <si>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</si>
  <si>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</si>
  <si>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</si>
  <si>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</si>
  <si>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</si>
  <si>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</si>
  <si>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</si>
  <si>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</si>
  <si>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</si>
  <si>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</si>
  <si>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</si>
  <si>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</si>
  <si>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</si>
  <si>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</si>
  <si>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</si>
  <si>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</si>
  <si>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</si>
  <si>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</si>
  <si>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</si>
  <si>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</si>
  <si>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</si>
  <si>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</si>
  <si>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</si>
  <si>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</si>
  <si>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</si>
  <si>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</si>
  <si>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</si>
  <si>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</si>
  <si>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</si>
  <si>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</si>
  <si>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</si>
  <si>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</si>
  <si>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</si>
  <si>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</si>
  <si>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</si>
  <si>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</si>
  <si>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</si>
  <si>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</si>
  <si>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</si>
  <si>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</si>
  <si>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</si>
  <si>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</si>
  <si>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</si>
  <si>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</si>
  <si>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</si>
  <si>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</si>
  <si>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</si>
  <si>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</si>
  <si>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</si>
  <si>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</si>
  <si>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</si>
  <si>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</si>
  <si>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</si>
  <si>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</si>
  <si>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</si>
  <si>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</si>
  <si>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</si>
  <si>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</si>
  <si>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</si>
  <si>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</si>
  <si>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</si>
  <si>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</si>
  <si>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</si>
  <si>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</si>
  <si>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</si>
  <si>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</si>
  <si>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</si>
  <si>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</si>
  <si>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</si>
  <si>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</si>
  <si>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</si>
  <si>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</si>
  <si>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</si>
  <si>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</si>
  <si>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</si>
  <si>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</si>
  <si>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</si>
  <si>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</si>
  <si>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</si>
  <si>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</si>
  <si>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</si>
  <si>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</si>
  <si>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</si>
  <si>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</si>
  <si>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</si>
  <si>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</si>
  <si>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</si>
  <si>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</si>
  <si>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</si>
  <si>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</si>
  <si>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</si>
  <si>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</si>
  <si>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</si>
  <si>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</si>
  <si>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</si>
  <si>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</si>
  <si>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</si>
  <si>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</si>
  <si>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</si>
  <si>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</si>
  <si>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</si>
  <si>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</si>
  <si>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</si>
  <si>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</si>
  <si>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</si>
  <si>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</si>
  <si>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</si>
  <si>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</si>
  <si>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</si>
  <si>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</si>
  <si>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</si>
  <si>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</si>
  <si>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</si>
  <si>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</si>
  <si>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</si>
  <si>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</si>
  <si>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</si>
  <si>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</si>
  <si>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</si>
  <si>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</si>
  <si>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</si>
  <si>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</si>
  <si>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</si>
  <si>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</si>
  <si>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</si>
  <si>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</si>
  <si>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</si>
  <si>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</si>
  <si>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</si>
  <si>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</si>
  <si>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</si>
  <si>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</si>
  <si>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</si>
  <si>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</si>
  <si>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</si>
  <si>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</si>
  <si>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</si>
  <si>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</si>
  <si>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</si>
  <si>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</si>
  <si>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</si>
  <si>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</si>
  <si>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</si>
  <si>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</si>
  <si>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</si>
  <si>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</si>
  <si>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</si>
  <si>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</si>
  <si>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</si>
  <si>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</si>
  <si>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</si>
  <si>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</si>
  <si>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</si>
  <si>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</si>
  <si>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</si>
  <si>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</si>
  <si>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</si>
  <si>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</si>
  <si>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</si>
  <si>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</si>
  <si>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</si>
  <si>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</si>
  <si>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</si>
  <si>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</si>
  <si>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</si>
  <si>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</si>
  <si>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</si>
  <si>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</si>
  <si>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</si>
  <si>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</si>
  <si>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</si>
  <si>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</si>
  <si>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</si>
  <si>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</si>
  <si>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</si>
  <si>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</si>
  <si>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</si>
  <si>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</si>
  <si>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</si>
  <si>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</si>
  <si>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</si>
  <si>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</si>
  <si>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</si>
  <si>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</si>
  <si>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</si>
  <si>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</si>
  <si>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</si>
  <si>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</si>
  <si>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</si>
  <si>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</si>
  <si>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</si>
  <si>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</si>
  <si>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</si>
  <si>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</si>
  <si>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</si>
  <si>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</si>
  <si>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</si>
  <si>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</si>
  <si>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</si>
  <si>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</si>
  <si>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</si>
  <si>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</si>
  <si>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</si>
  <si>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</si>
  <si>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</si>
  <si>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</si>
  <si>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</si>
  <si>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</si>
  <si>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</si>
  <si>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</si>
  <si>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</si>
  <si>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</si>
  <si>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</si>
  <si>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</si>
  <si>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</si>
  <si>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</si>
  <si>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</si>
  <si>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</si>
  <si>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</si>
  <si>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</si>
  <si>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</si>
  <si>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</si>
  <si>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</si>
  <si>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</si>
  <si>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</si>
  <si>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</si>
  <si>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</si>
  <si>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</si>
  <si>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</si>
  <si>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</si>
  <si>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</si>
  <si>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</si>
  <si>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</si>
  <si>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</si>
  <si>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</si>
  <si>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</si>
  <si>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</si>
  <si>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</si>
  <si>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</si>
  <si>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</si>
  <si>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</si>
  <si>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</si>
  <si>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</si>
  <si>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</si>
  <si>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</si>
  <si>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</si>
  <si>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</si>
  <si>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</si>
  <si>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</si>
  <si>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</si>
  <si>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</si>
  <si>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</si>
  <si>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</si>
  <si>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</si>
  <si>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</si>
  <si>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</si>
  <si>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</si>
  <si>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</si>
  <si>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</si>
  <si>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</si>
  <si>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</si>
  <si>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</si>
  <si>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</si>
  <si>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</si>
  <si>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</si>
  <si>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</si>
  <si>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</si>
  <si>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</si>
  <si>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</si>
  <si>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</si>
  <si>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</si>
  <si>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</si>
  <si>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</si>
  <si>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</si>
  <si>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</si>
  <si>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</si>
  <si>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</si>
  <si>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</si>
  <si>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</si>
  <si>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</si>
  <si>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</si>
  <si>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</si>
  <si>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</si>
  <si>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</si>
  <si>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</si>
  <si>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</si>
  <si>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</si>
  <si>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</si>
  <si>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</si>
  <si>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</si>
  <si>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</si>
  <si>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</si>
  <si>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</si>
  <si>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</si>
  <si>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</si>
  <si>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</si>
  <si>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</si>
  <si>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</si>
  <si>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</si>
  <si>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</si>
  <si>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</si>
  <si>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</si>
  <si>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</si>
  <si>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</si>
  <si>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</si>
  <si>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</si>
  <si>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</si>
  <si>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</si>
  <si>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</si>
  <si>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</si>
  <si>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</si>
  <si>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</si>
  <si>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</si>
  <si>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</si>
  <si>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</si>
  <si>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</si>
  <si>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</si>
  <si>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</si>
  <si>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</si>
  <si>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</si>
  <si>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</si>
  <si>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</si>
  <si>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</si>
  <si>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</si>
  <si>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</si>
  <si>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</si>
  <si>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</si>
  <si>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</si>
  <si>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</si>
  <si>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</si>
  <si>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</si>
  <si>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</si>
  <si>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</si>
  <si>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</si>
  <si>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</si>
  <si>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</si>
  <si>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</si>
  <si>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</si>
  <si>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</si>
  <si>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</si>
  <si>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</si>
  <si>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</si>
  <si>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</si>
  <si>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</si>
  <si>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</si>
  <si>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</si>
  <si>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</si>
  <si>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</si>
  <si>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</si>
  <si>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</si>
  <si>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</si>
  <si>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</si>
  <si>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</si>
  <si>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</si>
  <si>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</si>
  <si>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</si>
  <si>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</si>
  <si>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</si>
  <si>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</si>
  <si>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</si>
  <si>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</si>
  <si>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</si>
  <si>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</si>
  <si>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</si>
  <si>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</si>
  <si>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</si>
  <si>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</si>
  <si>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</si>
  <si>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</si>
  <si>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</si>
  <si>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</si>
  <si>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</si>
  <si>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</si>
  <si>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</si>
  <si>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</si>
  <si>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</si>
  <si>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</si>
  <si>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</si>
  <si>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</si>
  <si>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</si>
  <si>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</si>
  <si>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</si>
  <si>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</si>
  <si>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</si>
  <si>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</si>
  <si>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</si>
  <si>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</si>
  <si>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</si>
  <si>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</si>
  <si>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</si>
  <si>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</si>
  <si>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</si>
  <si>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</si>
  <si>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</si>
  <si>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</si>
  <si>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</si>
  <si>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</si>
  <si>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</si>
  <si>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</si>
  <si>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</si>
  <si>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</si>
  <si>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</si>
  <si>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</si>
  <si>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</si>
  <si>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</si>
  <si>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</si>
  <si>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</si>
  <si>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</si>
  <si>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</si>
  <si>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</si>
  <si>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</si>
  <si>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</si>
  <si>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</si>
  <si>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</si>
  <si>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</si>
  <si>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</si>
  <si>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</si>
  <si>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</si>
  <si>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</si>
  <si>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</si>
  <si>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</si>
  <si>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</si>
  <si>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</si>
  <si>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</si>
  <si>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</si>
  <si>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</si>
  <si>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</si>
  <si>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</si>
  <si>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</si>
  <si>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</si>
  <si>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</si>
  <si>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</si>
  <si>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</si>
  <si>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</si>
  <si>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</si>
  <si>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</si>
  <si>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</si>
  <si>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</si>
  <si>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</si>
  <si>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</si>
  <si>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</si>
  <si>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</si>
  <si>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</si>
  <si>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</si>
  <si>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</si>
  <si>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</si>
  <si>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</si>
  <si>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</si>
  <si>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</si>
  <si>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</si>
  <si>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</si>
  <si>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</si>
  <si>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</si>
  <si>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</si>
  <si>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</si>
  <si>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</si>
  <si>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</si>
  <si>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</si>
  <si>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</si>
  <si>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</si>
  <si>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</si>
  <si>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</si>
  <si>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</si>
  <si>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</si>
  <si>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</si>
  <si>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</si>
  <si>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</si>
  <si>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</si>
  <si>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</si>
  <si>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</si>
  <si>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</si>
  <si>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</si>
  <si>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</si>
  <si>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</si>
  <si>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</si>
  <si>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</si>
  <si>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</si>
  <si>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</si>
  <si>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</si>
  <si>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</si>
  <si>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</si>
  <si>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</si>
  <si>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</si>
  <si>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</si>
  <si>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</si>
  <si>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</si>
  <si>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</si>
  <si>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</si>
  <si>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</si>
  <si>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</si>
  <si>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</si>
  <si>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</si>
  <si>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</si>
  <si>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</si>
  <si>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</si>
  <si>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</si>
  <si>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</si>
  <si>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</si>
  <si>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</si>
  <si>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</si>
  <si>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</si>
  <si>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</si>
  <si>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</si>
  <si>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</si>
  <si>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</si>
  <si>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</si>
  <si>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</si>
  <si>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</si>
  <si>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</si>
  <si>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</si>
  <si>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</si>
  <si>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</si>
  <si>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</si>
  <si>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</si>
  <si>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</si>
  <si>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</si>
  <si>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</si>
  <si>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</si>
  <si>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</si>
  <si>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</si>
  <si>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</si>
  <si>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</si>
  <si>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</si>
  <si>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</si>
  <si>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</si>
  <si>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</si>
  <si>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</si>
  <si>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</si>
  <si>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</si>
  <si>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</si>
  <si>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</si>
  <si>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</si>
  <si>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</si>
  <si>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</si>
  <si>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</si>
  <si>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</si>
  <si>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</si>
  <si>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</si>
  <si>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</si>
  <si>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</si>
  <si>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</si>
  <si>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</si>
  <si>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</si>
  <si>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</si>
  <si>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</si>
  <si>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</si>
  <si>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</si>
  <si>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</si>
  <si>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</si>
  <si>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</si>
  <si>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</si>
  <si>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</si>
  <si>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</si>
  <si>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</si>
  <si>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</si>
  <si>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</si>
  <si>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</si>
  <si>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</si>
  <si>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</si>
  <si>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</si>
  <si>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</si>
  <si>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</si>
  <si>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</si>
  <si>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</si>
  <si>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</si>
  <si>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</si>
  <si>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</si>
  <si>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</si>
  <si>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</si>
  <si>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</si>
  <si>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</si>
  <si>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</si>
  <si>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</si>
  <si>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</si>
  <si>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</si>
  <si>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</si>
  <si>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</si>
  <si>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</si>
  <si>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</si>
  <si>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</si>
  <si>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</si>
  <si>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</si>
  <si>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</si>
  <si>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</si>
  <si>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</si>
  <si>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</si>
  <si>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</si>
  <si>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</si>
  <si>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</si>
  <si>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</si>
  <si>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</si>
  <si>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</si>
  <si>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</si>
  <si>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</si>
  <si>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</si>
  <si>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</si>
  <si>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</si>
  <si>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</si>
  <si>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</si>
  <si>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</si>
  <si>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</si>
  <si>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</si>
  <si>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</si>
  <si>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</si>
  <si>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</si>
  <si>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</si>
  <si>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</si>
  <si>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</si>
  <si>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</si>
  <si>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</si>
  <si>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</si>
  <si>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</si>
  <si>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</si>
  <si>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</si>
  <si>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</si>
  <si>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</si>
  <si>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</si>
  <si>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</si>
  <si>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</si>
  <si>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</si>
  <si>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</si>
  <si>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</si>
  <si>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</si>
  <si>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</si>
  <si>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</si>
  <si>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</si>
  <si>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</si>
  <si>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</si>
  <si>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</si>
  <si>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</si>
  <si>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</si>
  <si>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</si>
  <si>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</si>
  <si>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</si>
  <si>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</si>
  <si>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</si>
  <si>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</si>
  <si>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</si>
  <si>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</si>
  <si>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</si>
  <si>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</si>
  <si>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</si>
  <si>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</si>
  <si>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</si>
  <si>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</si>
  <si>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</si>
  <si>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</si>
  <si>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</si>
  <si>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</si>
  <si>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</si>
  <si>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</si>
  <si>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</si>
  <si>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</si>
  <si>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</si>
  <si>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</si>
  <si>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</si>
  <si>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</si>
  <si>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</si>
  <si>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</si>
  <si>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</si>
  <si>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</si>
  <si>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</si>
  <si>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</si>
  <si>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</si>
  <si>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</si>
  <si>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</si>
  <si>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</si>
  <si>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</si>
  <si>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</si>
  <si>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</si>
  <si>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</si>
  <si>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</si>
  <si>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</si>
  <si>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</si>
  <si>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</si>
  <si>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</si>
  <si>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</si>
  <si>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</si>
  <si>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</si>
  <si>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</si>
  <si>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</si>
  <si>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</si>
  <si>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</si>
  <si>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</si>
  <si>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</si>
  <si>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</si>
  <si>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</si>
  <si>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</si>
  <si>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</si>
  <si>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</si>
  <si>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</si>
  <si>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</si>
  <si>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</si>
  <si>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</si>
  <si>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</si>
  <si>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</si>
  <si>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</si>
  <si>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</si>
  <si>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</si>
  <si>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</si>
  <si>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</si>
  <si>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</si>
  <si>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</si>
  <si>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</si>
  <si>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</si>
  <si>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</si>
  <si>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</si>
  <si>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</si>
  <si>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</si>
  <si>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</si>
  <si>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</si>
  <si>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</si>
  <si>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</si>
  <si>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</si>
  <si>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</si>
  <si>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</si>
  <si>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</si>
  <si>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</si>
  <si>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</si>
  <si>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</si>
  <si>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</si>
  <si>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</si>
  <si>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</si>
  <si>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</si>
  <si>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</si>
  <si>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</si>
  <si>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</si>
  <si>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</si>
  <si>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</si>
  <si>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</si>
  <si>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</si>
  <si>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</si>
  <si>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</si>
  <si>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</si>
  <si>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</si>
  <si>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</si>
  <si>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</si>
  <si>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</si>
  <si>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</si>
  <si>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</si>
  <si>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</si>
  <si>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</si>
  <si>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</si>
  <si>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</si>
  <si>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</si>
  <si>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</si>
  <si>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</si>
  <si>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</si>
  <si>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</si>
  <si>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</si>
  <si>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</si>
  <si>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</si>
  <si>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</si>
  <si>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</si>
  <si>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</si>
  <si>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</si>
  <si>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</si>
  <si>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</si>
  <si>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</si>
  <si>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</si>
  <si>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</si>
  <si>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</si>
  <si>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</si>
  <si>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</si>
  <si>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</si>
  <si>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</si>
  <si>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</si>
  <si>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</si>
  <si>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</si>
  <si>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</si>
  <si>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</si>
  <si>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</si>
  <si>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</si>
  <si>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</si>
  <si>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</si>
  <si>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</si>
  <si>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</si>
  <si>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</si>
  <si>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</si>
  <si>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</si>
  <si>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</si>
  <si>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</si>
  <si>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</si>
  <si>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</si>
  <si>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</si>
  <si>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</si>
  <si>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</si>
  <si>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</si>
  <si>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</si>
  <si>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</si>
  <si>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</si>
  <si>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</si>
  <si>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</si>
  <si>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</si>
  <si>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</si>
  <si>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</si>
  <si>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</si>
  <si>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</si>
  <si>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</si>
  <si>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</si>
  <si>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</si>
  <si>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</si>
  <si>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</si>
  <si>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</si>
  <si>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</si>
  <si>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</si>
  <si>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</si>
  <si>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</si>
  <si>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</si>
  <si>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</si>
  <si>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</si>
  <si>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</si>
  <si>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</si>
  <si>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</si>
  <si>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</si>
  <si>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</si>
  <si>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</si>
  <si>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</si>
  <si>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</si>
  <si>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</si>
  <si>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</si>
  <si>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</si>
  <si>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</si>
  <si>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</si>
  <si>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</si>
  <si>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</si>
  <si>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</si>
  <si>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</si>
  <si>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</si>
  <si>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</si>
  <si>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</si>
  <si>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</si>
  <si>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</si>
  <si>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</si>
  <si>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</si>
  <si>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</si>
  <si>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</si>
  <si>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</si>
  <si>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</si>
  <si>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</si>
  <si>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</si>
  <si>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</si>
  <si>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</si>
  <si>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</si>
  <si>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</si>
  <si>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</si>
  <si>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</si>
  <si>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</si>
  <si>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</si>
  <si>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</si>
  <si>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</si>
  <si>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</si>
  <si>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</si>
  <si>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</si>
  <si>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</si>
  <si>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</si>
  <si>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</si>
  <si>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</si>
  <si>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</si>
  <si>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</si>
  <si>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</si>
  <si>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</si>
  <si>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</si>
  <si>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</si>
  <si>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</si>
  <si>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</si>
  <si>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</si>
  <si>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</si>
  <si>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</si>
  <si>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</si>
  <si>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</si>
  <si>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</si>
  <si>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</si>
  <si>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</si>
  <si>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</si>
  <si>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</si>
  <si>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</si>
  <si>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</si>
  <si>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</si>
  <si>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</si>
  <si>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</si>
  <si>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</si>
  <si>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</si>
  <si>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</si>
  <si>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</si>
  <si>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</si>
  <si>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</si>
  <si>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</si>
  <si>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</si>
  <si>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</si>
  <si>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</si>
  <si>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</si>
  <si>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</si>
  <si>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</si>
  <si>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</si>
  <si>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</si>
  <si>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</si>
  <si>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</si>
  <si>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</si>
  <si>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</si>
  <si>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</si>
  <si>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</si>
  <si>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</si>
  <si>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</si>
  <si>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</si>
  <si>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</si>
  <si>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</si>
  <si>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</si>
  <si>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</si>
  <si>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</si>
  <si>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</si>
  <si>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</si>
  <si>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</si>
  <si>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</si>
  <si>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</si>
  <si>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</si>
  <si>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</si>
  <si>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</si>
  <si>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</si>
  <si>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</si>
  <si>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</si>
  <si>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</si>
  <si>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</si>
  <si>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</si>
  <si>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</si>
  <si>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</si>
  <si>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</si>
  <si>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</si>
  <si>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</si>
  <si>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</si>
  <si>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</si>
  <si>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</si>
  <si>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</si>
  <si>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</si>
  <si>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</si>
  <si>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</si>
  <si>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</si>
  <si>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</si>
  <si>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</si>
  <si>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</si>
  <si>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</si>
  <si>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</si>
  <si>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</si>
  <si>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</si>
  <si>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</si>
  <si>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</si>
  <si>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</si>
  <si>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</si>
  <si>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</si>
  <si>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</si>
  <si>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</si>
  <si>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</si>
  <si>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</si>
  <si>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</si>
  <si>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</si>
  <si>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</si>
  <si>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</si>
  <si>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</si>
  <si>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</si>
  <si>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</si>
  <si>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</si>
  <si>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</si>
  <si>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</si>
  <si>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</si>
  <si>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</si>
  <si>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</si>
  <si>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</si>
  <si>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</si>
  <si>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</si>
  <si>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</si>
  <si>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</si>
  <si>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</si>
  <si>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</si>
  <si>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</si>
  <si>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</si>
  <si>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</si>
  <si>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</si>
  <si>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</si>
  <si>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</si>
  <si>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</si>
  <si>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</si>
  <si>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</si>
  <si>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</si>
  <si>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</si>
  <si>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</si>
  <si>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</si>
  <si>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</si>
  <si>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</si>
  <si>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</si>
  <si>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</si>
  <si>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</si>
  <si>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</si>
  <si>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</si>
  <si>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</si>
  <si>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</si>
  <si>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</si>
  <si>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</si>
  <si>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</si>
  <si>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</si>
  <si>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</si>
  <si>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</si>
  <si>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</si>
  <si>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</si>
  <si>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</si>
  <si>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</si>
  <si>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</si>
  <si>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</si>
  <si>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</si>
  <si>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</si>
  <si>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</si>
  <si>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</si>
  <si>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</si>
  <si>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</si>
  <si>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</si>
  <si>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</si>
  <si>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</si>
  <si>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</si>
  <si>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</si>
  <si>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</si>
  <si>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</si>
  <si>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</si>
  <si>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</si>
  <si>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</si>
  <si>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</si>
  <si>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</si>
  <si>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</si>
  <si>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</si>
  <si>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</si>
  <si>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</si>
  <si>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</si>
  <si>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</si>
  <si>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</si>
  <si>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</si>
  <si>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</si>
  <si>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</si>
  <si>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</si>
  <si>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</si>
  <si>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</si>
  <si>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</si>
  <si>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</si>
  <si>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</si>
  <si>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</si>
  <si>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</si>
  <si>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</si>
  <si>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</si>
  <si>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</si>
  <si>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</si>
  <si>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</si>
  <si>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</si>
  <si>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</si>
  <si>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</si>
  <si>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</si>
  <si>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</si>
  <si>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</si>
  <si>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</si>
  <si>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</si>
  <si>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</si>
  <si>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</si>
  <si>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</si>
  <si>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</si>
  <si>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</si>
  <si>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</si>
  <si>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</si>
  <si>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</si>
  <si>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</si>
  <si>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</si>
  <si>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</si>
  <si>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</si>
  <si>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</si>
  <si>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</si>
  <si>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</si>
  <si>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</si>
  <si>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</si>
  <si>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</si>
  <si>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</si>
  <si>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</si>
  <si>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</si>
  <si>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</si>
  <si>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</si>
  <si>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</si>
  <si>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</si>
  <si>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</si>
  <si>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</si>
  <si>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</si>
  <si>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</si>
  <si>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</si>
  <si>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</si>
  <si>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</si>
  <si>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</si>
  <si>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</si>
  <si>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</si>
  <si>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</si>
  <si>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</si>
  <si>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</si>
  <si>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</si>
  <si>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</si>
  <si>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</si>
  <si>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</si>
  <si>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</si>
  <si>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</si>
  <si>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</si>
  <si>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</si>
  <si>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</si>
  <si>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</si>
  <si>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</si>
  <si>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</si>
  <si>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</si>
  <si>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</si>
  <si>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</si>
  <si>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</si>
  <si>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</si>
  <si>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</si>
  <si>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</si>
  <si>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</si>
  <si>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</si>
  <si>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</si>
  <si>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</si>
  <si>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</si>
  <si>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</si>
  <si>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</si>
  <si>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</si>
  <si>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</si>
  <si>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</si>
  <si>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</si>
  <si>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</si>
  <si>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</si>
  <si>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</si>
  <si>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</si>
  <si>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</si>
  <si>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</si>
  <si>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</si>
  <si>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</si>
  <si>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</si>
  <si>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</si>
  <si>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</si>
  <si>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</si>
  <si>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</si>
  <si>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</si>
  <si>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</si>
  <si>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</si>
  <si>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</si>
  <si>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</si>
  <si>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</si>
  <si>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</si>
  <si>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</si>
  <si>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</si>
  <si>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</si>
  <si>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</si>
  <si>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</si>
  <si>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</si>
  <si>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</si>
  <si>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</si>
  <si>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</si>
  <si>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</si>
  <si>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</si>
  <si>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</si>
  <si>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</si>
  <si>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</si>
  <si>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</si>
  <si>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</si>
  <si>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</si>
  <si>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</si>
  <si>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</si>
  <si>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</si>
  <si>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</si>
  <si>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</si>
  <si>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</si>
  <si>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</si>
  <si>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</si>
  <si>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</si>
  <si>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</si>
  <si>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</si>
  <si>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</si>
  <si>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</si>
  <si>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</si>
  <si>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</si>
  <si>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</si>
  <si>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</si>
  <si>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</si>
  <si>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</si>
  <si>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</si>
  <si>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</si>
  <si>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</si>
  <si>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</si>
  <si>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</si>
  <si>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</si>
  <si>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</si>
  <si>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</si>
  <si>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</si>
  <si>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</si>
  <si>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</si>
  <si>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</si>
  <si>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</si>
  <si>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</si>
  <si>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</si>
  <si>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</si>
  <si>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</si>
  <si>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</si>
  <si>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</si>
  <si>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</si>
  <si>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</si>
  <si>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</si>
  <si>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</si>
  <si>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</si>
  <si>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</si>
  <si>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</si>
  <si>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</si>
  <si>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</si>
  <si>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</si>
  <si>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</si>
  <si>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</si>
  <si>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</si>
  <si>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</si>
  <si>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</si>
  <si>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</si>
  <si>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</si>
  <si>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</si>
  <si>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</si>
  <si>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</si>
  <si>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</si>
  <si>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</si>
  <si>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</si>
  <si>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</si>
  <si>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</si>
  <si>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</si>
  <si>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</si>
  <si>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</si>
  <si>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</si>
  <si>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</si>
  <si>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</si>
  <si>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</si>
  <si>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</si>
  <si>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</si>
  <si>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</si>
  <si>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</si>
  <si>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</si>
  <si>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</si>
  <si>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</si>
  <si>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</si>
  <si>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</si>
  <si>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</si>
  <si>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</si>
  <si>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</si>
  <si>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</si>
  <si>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</si>
  <si>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</si>
  <si>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</si>
  <si>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</si>
  <si>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</si>
  <si>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</si>
  <si>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</si>
  <si>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</si>
  <si>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</si>
  <si>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</si>
  <si>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</si>
  <si>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</si>
  <si>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</si>
  <si>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</si>
  <si>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</si>
  <si>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</si>
  <si>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</si>
  <si>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</si>
  <si>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</si>
  <si>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</si>
  <si>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</si>
  <si>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</si>
  <si>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</si>
  <si>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</si>
  <si>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</si>
  <si>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</si>
  <si>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</si>
  <si>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</si>
  <si>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</si>
  <si>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</si>
  <si>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</si>
  <si>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</si>
  <si>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</si>
  <si>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</si>
  <si>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</si>
  <si>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</si>
  <si>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</si>
  <si>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</si>
  <si>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</si>
  <si>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</si>
  <si>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</si>
  <si>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</si>
  <si>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</si>
  <si>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</si>
  <si>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</si>
  <si>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</si>
  <si>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</si>
  <si>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</si>
  <si>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</si>
  <si>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</si>
  <si>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</si>
  <si>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</si>
  <si>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</si>
  <si>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</si>
  <si>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</si>
  <si>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</si>
  <si>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</si>
  <si>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</si>
  <si>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</si>
  <si>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</si>
  <si>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</si>
  <si>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</si>
  <si>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</si>
  <si>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</si>
  <si>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</si>
  <si>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</si>
  <si>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</si>
  <si>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</si>
  <si>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</si>
  <si>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</si>
  <si>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</si>
  <si>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</si>
  <si>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</si>
  <si>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</si>
  <si>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</si>
  <si>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</si>
  <si>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</si>
  <si>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</si>
  <si>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</si>
  <si>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</si>
  <si>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</si>
  <si>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</si>
  <si>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</si>
  <si>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</si>
  <si>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</si>
  <si>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</si>
  <si>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</si>
  <si>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</si>
  <si>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</si>
  <si>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</si>
  <si>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</si>
  <si>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</si>
  <si>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</si>
  <si>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</si>
  <si>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</si>
  <si>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</si>
  <si>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</si>
  <si>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</si>
  <si>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</si>
  <si>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</si>
  <si>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</si>
  <si>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</si>
  <si>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</si>
  <si>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</si>
  <si>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</si>
  <si>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</si>
  <si>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</si>
  <si>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</si>
  <si>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</si>
  <si>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</si>
  <si>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</si>
  <si>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</si>
  <si>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</si>
  <si>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</si>
  <si>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</si>
  <si>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</si>
  <si>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</si>
  <si>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</si>
  <si>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</si>
  <si>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</si>
  <si>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</si>
  <si>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</si>
  <si>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</si>
  <si>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</si>
  <si>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</si>
  <si>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</si>
  <si>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</si>
  <si>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</si>
  <si>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</si>
  <si>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</si>
  <si>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</si>
  <si>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</si>
  <si>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</si>
  <si>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</si>
  <si>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</si>
  <si>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</si>
  <si>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</si>
  <si>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</si>
  <si>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</si>
  <si>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</si>
  <si>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</si>
  <si>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</si>
  <si>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</si>
  <si>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</si>
  <si>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</si>
  <si>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</si>
  <si>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</si>
  <si>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</si>
  <si>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</si>
  <si>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</si>
  <si>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</si>
  <si>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</si>
  <si>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</si>
  <si>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</si>
  <si>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</si>
  <si>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</si>
  <si>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</si>
  <si>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</si>
  <si>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</si>
  <si>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</si>
  <si>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</si>
  <si>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</si>
  <si>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</si>
  <si>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</si>
  <si>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</si>
  <si>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</si>
  <si>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</si>
  <si>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</si>
  <si>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</si>
  <si>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</si>
  <si>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</si>
  <si>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</si>
  <si>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</si>
  <si>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</si>
  <si>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</si>
  <si>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</si>
  <si>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</si>
  <si>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</si>
  <si>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</si>
  <si>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</si>
  <si>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</si>
  <si>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</si>
  <si>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</si>
  <si>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</si>
  <si>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</si>
  <si>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</si>
  <si>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</si>
  <si>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</si>
  <si>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</si>
  <si>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</si>
  <si>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</si>
  <si>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</si>
  <si>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</si>
  <si>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</si>
  <si>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</si>
  <si>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</si>
  <si>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</si>
  <si>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</si>
  <si>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</si>
  <si>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</si>
  <si>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</si>
  <si>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</si>
  <si>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</si>
  <si>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</si>
  <si>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</si>
  <si>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</si>
  <si>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</si>
  <si>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</si>
  <si>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</si>
  <si>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</si>
  <si>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</si>
  <si>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</si>
  <si>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</si>
  <si>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</si>
  <si>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</si>
  <si>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</si>
  <si>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</si>
  <si>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</si>
  <si>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</si>
  <si>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</si>
  <si>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</si>
  <si>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</si>
  <si>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</si>
  <si>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</si>
  <si>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</si>
  <si>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</si>
  <si>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</si>
  <si>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</si>
  <si>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</si>
  <si>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</si>
  <si>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</si>
  <si>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</si>
  <si>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</si>
  <si>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</si>
  <si>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</si>
  <si>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</si>
  <si>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</si>
  <si>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</si>
  <si>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</si>
  <si>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</si>
  <si>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</si>
  <si>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</si>
  <si>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</si>
  <si>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</si>
  <si>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</si>
  <si>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</si>
  <si>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</si>
  <si>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</si>
  <si>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</si>
  <si>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</si>
  <si>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</si>
  <si>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</si>
  <si>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</si>
  <si>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</si>
  <si>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</si>
  <si>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</si>
  <si>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</si>
  <si>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</si>
  <si>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</si>
  <si>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</si>
  <si>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</si>
  <si>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</si>
  <si>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</si>
  <si>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</si>
  <si>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</si>
  <si>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</si>
  <si>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</si>
  <si>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</si>
  <si>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</si>
  <si>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</si>
  <si>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</si>
  <si>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</si>
  <si>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</si>
  <si>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</si>
  <si>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</si>
  <si>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</si>
  <si>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</si>
  <si>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</si>
  <si>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</si>
  <si>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</si>
  <si>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</si>
  <si>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</si>
  <si>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</si>
  <si>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</si>
  <si>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</si>
  <si>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</si>
  <si>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</si>
  <si>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</si>
  <si>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</si>
  <si>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</si>
  <si>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</si>
  <si>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</si>
  <si>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</si>
  <si>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</si>
  <si>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</si>
  <si>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</si>
  <si>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</si>
  <si>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</si>
  <si>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</si>
  <si>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</si>
  <si>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</si>
  <si>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</si>
  <si>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</si>
  <si>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</si>
  <si>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</si>
  <si>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</si>
  <si>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</si>
  <si>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</si>
  <si>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</si>
  <si>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</si>
  <si>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</si>
  <si>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</si>
  <si>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</si>
  <si>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</si>
  <si>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</si>
  <si>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</si>
  <si>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</si>
  <si>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</si>
  <si>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</si>
  <si>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</si>
  <si>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</si>
  <si>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</si>
  <si>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</si>
  <si>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</si>
  <si>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</si>
  <si>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</si>
  <si>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</si>
  <si>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</si>
  <si>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</si>
  <si>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</si>
  <si>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</si>
  <si>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</si>
  <si>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</si>
  <si>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</si>
  <si>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</si>
  <si>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</si>
  <si>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</si>
  <si>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</si>
  <si>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</si>
  <si>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</si>
  <si>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</si>
  <si>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</si>
  <si>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</si>
  <si>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</si>
  <si>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</si>
  <si>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</si>
  <si>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</si>
  <si>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</si>
  <si>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</si>
  <si>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</si>
  <si>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</si>
  <si>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</si>
  <si>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</si>
  <si>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</si>
  <si>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</si>
  <si>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</si>
  <si>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</si>
  <si>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</si>
  <si>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</si>
  <si>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</si>
  <si>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</si>
  <si>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</si>
  <si>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</si>
  <si>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</si>
  <si>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</si>
  <si>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</si>
  <si>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</si>
  <si>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</si>
  <si>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</si>
  <si>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</si>
  <si>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</si>
  <si>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</si>
  <si>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</si>
  <si>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</si>
  <si>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</si>
  <si>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</si>
  <si>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</si>
  <si>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</si>
  <si>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</si>
  <si>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</si>
  <si>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</si>
  <si>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</si>
  <si>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</si>
  <si>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</si>
  <si>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</si>
  <si>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</si>
  <si>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</si>
  <si>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</si>
  <si>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</si>
  <si>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</si>
  <si>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</si>
  <si>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</si>
  <si>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</si>
  <si>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</si>
  <si>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</si>
  <si>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</si>
  <si>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</si>
  <si>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</si>
  <si>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</si>
  <si>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</si>
  <si>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</si>
  <si>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</si>
  <si>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</si>
  <si>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</si>
  <si>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</si>
  <si>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</si>
  <si>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</si>
  <si>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</si>
  <si>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</si>
  <si>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</si>
  <si>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</si>
  <si>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</si>
  <si>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</si>
  <si>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</si>
  <si>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</si>
  <si>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</si>
  <si>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</si>
  <si>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</si>
  <si>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</si>
  <si>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</si>
  <si>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</si>
  <si>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</si>
  <si>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</si>
  <si>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</si>
  <si>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</si>
  <si>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</si>
  <si>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</si>
  <si>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</si>
  <si>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</si>
  <si>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</si>
  <si>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</si>
  <si>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</si>
  <si>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</si>
  <si>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</si>
  <si>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</si>
  <si>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</si>
  <si>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</si>
  <si>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</si>
  <si>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</si>
  <si>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</si>
  <si>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</si>
  <si>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</si>
  <si>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</si>
  <si>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</si>
  <si>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</si>
  <si>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</si>
  <si>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</si>
  <si>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</si>
  <si>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</si>
  <si>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</si>
  <si>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</si>
  <si>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</si>
  <si>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</si>
  <si>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</si>
  <si>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</si>
  <si>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</si>
  <si>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</si>
  <si>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</si>
  <si>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</si>
  <si>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</si>
  <si>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</si>
  <si>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</si>
  <si>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</si>
  <si>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</si>
  <si>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</si>
  <si>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</si>
  <si>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</si>
  <si>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</si>
  <si>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</si>
  <si>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</si>
  <si>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</si>
  <si>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</si>
  <si>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</si>
  <si>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</si>
  <si>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</si>
  <si>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</si>
  <si>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</si>
  <si>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</si>
  <si>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</si>
  <si>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</si>
  <si>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</si>
  <si>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</si>
  <si>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</si>
  <si>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</si>
  <si>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</si>
  <si>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</si>
  <si>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</si>
  <si>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</si>
  <si>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</si>
  <si>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</si>
  <si>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</si>
  <si>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</si>
  <si>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</si>
  <si>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</si>
  <si>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</si>
  <si>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</si>
  <si>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</si>
  <si>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</si>
  <si>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</si>
  <si>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</si>
  <si>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</si>
  <si>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</si>
  <si>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</si>
  <si>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</si>
  <si>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</si>
  <si>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</si>
  <si>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</si>
  <si>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</si>
  <si>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</si>
  <si>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</si>
  <si>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</si>
  <si>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</si>
  <si>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</si>
  <si>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</si>
  <si>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</si>
  <si>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</si>
  <si>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</si>
  <si>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</si>
  <si>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</si>
  <si>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</si>
  <si>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</si>
  <si>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</si>
  <si>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</si>
  <si>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</si>
  <si>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</si>
  <si>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</si>
  <si>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</si>
  <si>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</si>
  <si>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</si>
  <si>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</si>
  <si>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</si>
  <si>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</si>
  <si>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</si>
  <si>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</si>
  <si>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</si>
  <si>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</si>
  <si>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</si>
  <si>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</si>
  <si>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</si>
  <si>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</si>
  <si>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</si>
  <si>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</si>
  <si>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</si>
  <si>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</si>
  <si>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</si>
  <si>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</si>
  <si>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</si>
  <si>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</si>
  <si>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</si>
  <si>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</si>
  <si>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</si>
  <si>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</si>
  <si>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</si>
  <si>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</si>
  <si>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</si>
  <si>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</si>
  <si>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</si>
  <si>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</si>
  <si>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</si>
  <si>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</si>
  <si>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</si>
  <si>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</si>
  <si>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</si>
  <si>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</si>
  <si>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</si>
  <si>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</si>
  <si>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</si>
  <si>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</si>
  <si>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</si>
  <si>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</si>
  <si>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</si>
  <si>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</si>
  <si>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</si>
  <si>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</si>
  <si>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</si>
  <si>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</si>
  <si>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</si>
  <si>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</si>
  <si>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</si>
  <si>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</si>
  <si>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</si>
  <si>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</si>
  <si>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</si>
  <si>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</si>
  <si>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</si>
  <si>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</si>
  <si>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</si>
  <si>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</si>
  <si>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</si>
  <si>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</si>
  <si>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</si>
  <si>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</si>
  <si>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</si>
  <si>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</si>
  <si>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</si>
  <si>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</si>
  <si>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</si>
  <si>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</si>
  <si>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</si>
  <si>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</si>
  <si>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</si>
  <si>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</si>
  <si>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</si>
  <si>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</si>
  <si>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</si>
  <si>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</si>
  <si>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</si>
  <si>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</si>
  <si>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</si>
  <si>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</si>
  <si>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</si>
  <si>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</si>
  <si>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</si>
  <si>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</si>
  <si>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</si>
  <si>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</si>
  <si>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</si>
  <si>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</si>
  <si>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</si>
  <si>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</si>
  <si>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</si>
  <si>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</si>
  <si>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</si>
  <si>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</si>
  <si>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</si>
  <si>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we have SCECO faiure and 
team connected PG at YBR0725 
also we make complain 
YBR0725 #2904224560  at site 
HRD0858 #2904225651
HRD0833 #2904223486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</si>
  <si>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</si>
  <si>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</si>
  <si>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</si>
  <si>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</si>
  <si>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</si>
  <si>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</si>
  <si>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</si>
  <si>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</si>
  <si>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</si>
  <si>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</si>
  <si>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</si>
  <si>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</si>
  <si>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</si>
  <si>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</si>
  <si>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</si>
  <si>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</si>
  <si>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</si>
  <si>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</si>
  <si>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</si>
  <si>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</si>
  <si>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</si>
  <si>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</si>
  <si>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PCM-20251208-00001688</t>
  </si>
  <si>
    <t xml:space="preserve">EM team on the way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</si>
  <si>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</si>
  <si>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</si>
  <si>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</si>
  <si>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</si>
  <si>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</si>
  <si>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</si>
  <si>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</si>
  <si>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</si>
  <si>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</si>
  <si>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</si>
  <si>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TT-20251208-00441</t>
  </si>
  <si>
    <t xml:space="preserve">EM team at site </t>
  </si>
  <si>
    <t>PCM-20251208-00001732</t>
  </si>
  <si>
    <t>Emergency</t>
  </si>
  <si>
    <t>Sceco blackout at muzdalifa area and Teams checking ths sites one by one</t>
  </si>
  <si>
    <t xml:space="preserve">TT-20251208-01750 , waiting separate TT </t>
  </si>
  <si>
    <t xml:space="preserve">Site located inside Kidana Project and no access for Car </t>
  </si>
  <si>
    <t xml:space="preserve">HAJ0337 </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</si>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</sst>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9" totalsRowShown="0" headerRowDxfId="46" dataDxfId="45" headerRowBorderDxfId="43" tableBorderDxfId="44" totalsRowBorderDxfId="42">
  <autoFilter ref="A1:L1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workbookViewId="0">
      <selection activeCell="F4" sqref="F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336.72969108795951</v>
      </c>
      <c r="H2" s="73">
        <v>45662.943402777775</v>
      </c>
      <c r="I2" s="56" t="str">
        <f>IFERROR(VLOOKUP(D2,DB!A:F,6,0),"")</f>
        <v>Generator-SG</v>
      </c>
      <c r="J2" s="56" t="str">
        <f>IFERROR(VLOOKUP(D2,DB!A:G,7,0),"")</f>
        <v>Dead</v>
      </c>
      <c r="K2" s="64" t="s">
        <v>39107</v>
      </c>
      <c r="L2" s="62" t="str">
        <f>IFERROR(VLOOKUP(D2,DB!A:I,9,0),"")</f>
        <v>Latis</v>
      </c>
    </row>
    <row r="3" spans="1:15" ht="91.5">
      <c r="A3" s="125" t="s">
        <v>39108</v>
      </c>
      <c r="B3" s="124" t="str">
        <f>IFERROR(VLOOKUP(D3,DB!A:K,11,0),"")</f>
        <v>R1</v>
      </c>
      <c r="C3" s="124">
        <v>2</v>
      </c>
      <c r="D3" s="56" t="s">
        <v>19777</v>
      </c>
      <c r="E3" s="125" t="s">
        <v>39108</v>
      </c>
      <c r="F3" s="125" t="s">
        <v>39108</v>
      </c>
      <c r="G3" s="121" t="str">
        <f ca="1">IFERROR(NOW()-F3,"-")</f>
        <v>-</v>
      </c>
      <c r="H3" s="154">
        <v>45999.535925925928</v>
      </c>
      <c r="I3" s="124" t="str">
        <f>IFERROR(VLOOKUP(D3,DB!A:F,6,0),"")</f>
        <v>SCECO</v>
      </c>
      <c r="J3" s="124" t="str">
        <f>IFERROR(VLOOKUP(D3,DB!A:G,7,0),"")</f>
        <v>No BB Design+No BB Shifted</v>
      </c>
      <c r="K3" s="120" t="s">
        <v>39109</v>
      </c>
      <c r="L3" s="119" t="str">
        <f>IFERROR(VLOOKUP(D3,DB!A:I,9,0),"")</f>
        <v>Latis</v>
      </c>
    </row>
    <row r="4" spans="1:15" ht="15" customHeight="1">
      <c r="A4" s="125"/>
      <c r="B4" s="124" t="str">
        <f>IFERROR(VLOOKUP(D4,DB!A:K,11,0),"")</f>
        <v/>
      </c>
      <c r="C4" s="124"/>
      <c r="D4" s="56"/>
      <c r="E4" s="123"/>
      <c r="F4" s="122"/>
      <c r="G4" s="121">
        <f ca="1">IFERROR(NOW()-F4,"-")</f>
        <v>45999.678117013886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45999.678117013886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45999.678117013886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45999.678117013886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45999.678117013886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45999.678117013886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45999.678117013886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45999.678117013886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45999.678117013886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45999.678117013886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45999.678117013886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45999.678117013886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45999.678117013886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45999.678117013886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45999.678117013886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45999.678117013886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45999.678117013886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45999.678117013886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45999.678117013886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45999.678117013886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45999.678117013886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45999.678117013886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45999.678117013886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45999.678117013886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45999.678117013886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45999.678117013886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45999.678117013886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45999.678117013886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45999.678117013886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45999.678117013886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45999.678117013886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45999.678117013886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45999.678117013886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45999.678117013886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45999.678117013886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45999.678117013886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45999.678117013886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45999.678117013886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45999.678117013886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45999.678117013886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45999.678117013886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45999.678117013886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45999.678117013886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45999.678117013886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45999.678117013886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45999.678117013886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45999.678117013886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45999.678117013886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45999.678117013886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45999.678117013886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45999.678117013886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45999.678117013886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45999.678117013886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45999.678117013886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45999.678117013886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45999.678117013886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45999.678117013886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45999.678117013886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45999.678117013886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45999.678117013886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45999.678117013886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45999.678117013886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45999.678117013886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45999.678117013886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45999.678117013886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45999.678117013886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45999.678117013886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45999.678117013886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45999.678117013886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45999.678117013886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45999.678117013886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45999.678117013886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45999.678117013886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45999.678117013886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45999.678117013886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45999.678117013886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45999.678117013886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45999.678117013886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45999.678117013886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45999.678117013886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45999.678117013886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45999.678117013886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45999.678117013886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45999.678117013886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45999.678117013886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45999.678117013886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45999.678117013886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45999.678117013886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45999.678117013886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45999.678117013886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45999.678117013886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45999.678117013886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45999.678117013886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45999.678117013886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45999.678117013886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45999.678117013886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45999.678117013886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45999.678117013886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45999.678117013886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45999.678117013886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45999.678117013886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45999.678117013886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45999.678117013886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45999.678117013886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45999.678117013886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45999.678117013886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45999.678117013886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45999.678117013886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45999.678117013886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45999.678117013886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45999.678117013886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45999.678117013886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45999.678117013886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45999.678117013886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45999.678117013886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45999.678117013886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45999.678117013886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45999.678117013886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45999.678117013886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45999.678117013886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45999.678117013886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45999.678117013886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45999.678117013886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45999.678117013886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45999.678117013886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45999.678117013886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45999.678117013886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45999.678117013886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45999.678117013886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45999.678117013886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45999.678117013886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45999.678117013886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45999.678117013886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45999.678117013886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45999.678117013886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45999.678117013886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45999.678117013886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45999.678117013886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45999.678117013886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45999.678117013886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45999.678117013886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45999.678117013886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45999.678117013886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45999.678117013886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45999.678117013886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45999.678117013886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45999.678117013886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45999.678117013886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45999.678117013886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45999.678117013886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45999.678117013886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45999.678117013886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45999.678117013886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45999.678117013886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45999.678117013886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45999.678117013886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45999.678117013886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45999.678117013886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45999.678117013886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45999.678117013886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45999.678117013886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45999.678117013886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45999.678117013886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45999.678117013886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45999.678117013886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45999.678117013886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45999.678117013886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45999.678117013886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45999.678117013886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45999.678117013886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45999.678117013886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45999.678117013886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45999.678117013886</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174.67827905092417</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15.29069803240418</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2.3227350694432971</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39122</v>
      </c>
      <c r="E6" s="81" t="s">
        <v>39106</v>
      </c>
      <c r="F6" s="97"/>
      <c r="G6" s="98">
        <f ca="1">IFERROR(NOW()-F6,"-")</f>
        <v>45999.678117013886</v>
      </c>
      <c r="H6" s="153">
        <v>45999.555023148147</v>
      </c>
      <c r="I6" s="18" t="str">
        <f>IFERROR(VLOOKUP(D6,DB!A:F,6,0),"")</f>
        <v>SCECO</v>
      </c>
      <c r="J6" s="18" t="str">
        <f>IFERROR(VLOOKUP(D6,DB!A:G,7,0),"")</f>
        <v>Vandalized</v>
      </c>
      <c r="K6" s="19" t="s">
        <v>39123</v>
      </c>
      <c r="L6" s="18" t="str">
        <f>IFERROR(VLOOKUP(D6,DB!A:I,9,0),"")</f>
        <v>Latis</v>
      </c>
    </row>
    <row r="7" spans="1:12" ht="31.5" customHeight="1">
      <c r="A7" s="96"/>
      <c r="B7" s="18" t="str">
        <f>IFERROR(VLOOKUP(D7,DB!A:K,11,0),"")</f>
        <v/>
      </c>
      <c r="C7" s="18"/>
      <c r="D7" s="18"/>
      <c r="E7" s="81"/>
      <c r="F7" s="97"/>
      <c r="G7" s="98">
        <f ca="1">IFERROR(NOW()-F7,"-")</f>
        <v>45999.678117013886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45999.678117013886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45999.678117013886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45999.678117013886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45999.678117013886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45999.678117013886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45999.678117013886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45999.678117013886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45999.678117013886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45999.678117013886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45999.678117013886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45999.678117013886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45999.678117013886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45999.678117013886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45999.678117013886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45999.678117013886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45999.678117013886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45999.678117013886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45999.678117013886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45999.678117013886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45999.678117013886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45999.678117013886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45999.678117013886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45999.678117013886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45999.678117013886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45999.678117013886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45999.678117013886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45999.678117013886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45999.678117013886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45999.678117013886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45999.678117013886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45999.678117013886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45999.678117013886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45999.678117013886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45999.678117013886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45999.678117013886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45999.678117013886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45999.678117013886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45999.678117013886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45999.678117013886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45999.678117013886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45999.678117013886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45999.678117013886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45999.678117013886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45999.678117013886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45999.678117013886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45999.678117013886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45999.678117013886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45999.678117013886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45999.678117013886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45999.678117013886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45999.678117013886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45999.678117013886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45999.678117013886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45999.678117013886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45999.678117013886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45999.678117013886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45999.678117013886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45999.678117013886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45999.678117013886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45999.678117013886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45999.678117013886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45999.678117013886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45999.678117013886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45999.678117013886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45999.678117013886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45999.678117013886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45999.678117013886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45999.678117013886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45999.678117013886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45999.678117013886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45999.678117013886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45999.678117013886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45999.678117013886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45999.678117013886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45999.678117013886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45999.678117013886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45999.678117013886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45999.678117013886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45999.678117013886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45999.678117013886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45999.678117013886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45999.678117013886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45999.678117013886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45999.678117013886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45999.678117013886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45999.678117013886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45999.678117013886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45999.678117013886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45999.678117013886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45999.678117013886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45999.678117013886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45999.678117013886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45999.678117013886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45999.678117013886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45999.678117013886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45999.678117013886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45999.678117013886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45999.678117013886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45999.678117013886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45999.678117013886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45999.678117013886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45999.678117013886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45999.678117013886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45999.678117013886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45999.678117013886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45999.678117013886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45999.678117013886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45999.678117013886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45999.678117013886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45999.678117013886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45999.678117013886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45999.678117013886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45999.678117013886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45999.678117013886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45999.678117013886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45999.678117013886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45999.678117013886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45999.678117013886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45999.678117013886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45999.678117013886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45999.678117013886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45999.678117013886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45999.678117013886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45999.678117013886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45999.678117013886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45999.678117013886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45999.678117013886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45999.678117013886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45999.678117013886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45999.678117013886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45999.678117013886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45999.678117013886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45999.678117013886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45999.678117013886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45999.678117013886</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45999.678117013886</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45999.678117013886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45999.678117013886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45999.678117013886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45999.678117013886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45999.678117013886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45999.678117013886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45999.678117013886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45999.678117013886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45999.678117013886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45999.678117013886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45999.678117013886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45999.678117013886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45999.678117013886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45999.678117013886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45999.678117013886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45999.678117013886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45999.678117013886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45999.678117013886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45999.678117013886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45999.678117013886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45999.678117013886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45999.678117013886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45999.678117013886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45999.678117013886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45999.678117013886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45999.678117013886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45999.678117013886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45999.678117013886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45999.678117013886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45999.678117013886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45999.678117013886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45999.678117013886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45999.678117013886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45999.678117013886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45999.678117013886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45999.678117013886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45999.678117013886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45999.678117013886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45999.678117013886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45999.678117013886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45999.678117013886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45999.678117013886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45999.678117013886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45999.678117013886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45999.678117013886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45999.678117013886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45999.678117013886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45999.678117013886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45999.678117013886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45999.678117013886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45999.678117013886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45999.678117013886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45999.678117013886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45999.678117013886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45999.678117013886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45999.678117013886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45999.678117013886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45999.678117013886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45999.678117013886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45999.678117013886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45999.678117013886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45999.678117013886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45999.678117013886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45999.678117013886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45999.678117013886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45999.678117013886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45999.678117013886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45999.678117013886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45999.678117013886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45999.678117013886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45999.678117013886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45999.678117013886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45999.678117013886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45999.678117013886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45999.678117013886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45999.678117013886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45999.678117013886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45999.678117013886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45999.678117013886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45999.678117013886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45999.678117013886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45999.678117013886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45999.678117013886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45999.678117013886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45999.678117013886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45999.678117013886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45999.678117013886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45999.678117013886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45999.678117013886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45999.678117013886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45999.678117013886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45999.678117013886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45999.678117013886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45999.678117013886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45999.678117013886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45999.678117013886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45999.678117013886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45999.678117013886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45999.678117013886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45999.678117013886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45999.678117013886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45999.678117013886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45999.678117013886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45999.678117013886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45999.678117013886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45999.678117013886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45999.678117013886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45999.678117013886</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45999.678117013886</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45999.678117013886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45999.678117013886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45999.678117013886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45999.678117013886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45999.678117013886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45999.678117013886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45999.678117013886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45999.678117013886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45999.678117013886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45999.678117013886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45999.678117013886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45999.678117013886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45999.678117013886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45999.678117013886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45999.678117013886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45999.678117013886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45999.678117013886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45999.678117013886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45999.678117013886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45999.678117013886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45999.678117013886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45999.678117013886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45999.678117013886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45999.678117013886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45999.678117013886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45999.678117013886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45999.678117013886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45999.678117013886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45999.678117013886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45999.678117013886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45999.678117013886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45999.678117013886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45999.678117013886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45999.678117013886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45999.678117013886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45999.678117013886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45999.678117013886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45999.678117013886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45999.678117013886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45999.678117013886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45999.678117013886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45999.678117013886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45999.678117013886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45999.678117013886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45999.678117013886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45999.678117013886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45999.678117013886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45999.678117013886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45999.678117013886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45999.678117013886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45999.678117013886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45999.678117013886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45999.678117013886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45999.678117013886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45999.678117013886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45999.678117013886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45999.678117013886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45999.678117013886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45999.678117013886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45999.678117013886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45999.678117013886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45999.678117013886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45999.678117013886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45999.678117013886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45999.678117013886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45999.678117013886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45999.678117013886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45999.678117013886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45999.678117013886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45999.678117013886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45999.678117013886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45999.678117013886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45999.678117013886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45999.678117013886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45999.678117013886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45999.678117013886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45999.678117013886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45999.678117013886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45999.678117013886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45999.678117013886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45999.678117013886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45999.678117013886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45999.678117013886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45999.678117013886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45999.678117013886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45999.678117013886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45999.678117013886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45999.678117013886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45999.678117013886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45999.678117013886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45999.678117013886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45999.678117013886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45999.678117013886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45999.678117013886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45999.678117013886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45999.678117013886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45999.678117013886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45999.678117013886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45999.678117013886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45999.678117013886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45999.678117013886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45999.678117013886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45999.678117013886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45999.678117013886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45999.678117013886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45999.678117013886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45999.678117013886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45999.678117013886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45999.678117013886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45999.678117013886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45999.678117013886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45999.678117013886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45999.678117013886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45999.678117013886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45999.678117013886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45999.678117013886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45999.678117013886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45999.678117013886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45999.678117013886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45999.678117013886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45999.678117013886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45999.678117013886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45999.678117013886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45999.678117013886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45999.678117013886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45999.678117013886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45999.678117013886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45999.678117013886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45999.678117013886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45999.678117013886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45999.678117013886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45999.678117013886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45999.678117013886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45999.678117013886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45999.678117013886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45999.678117013886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45999.678117013886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45999.678117013886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45999.678117013886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45999.678117013886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45999.678117013886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45999.678117013886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45999.678117013886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45999.678117013886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45999.678117013886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45999.678117013886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45999.678117013886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45999.678117013886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45999.678117013886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45999.678117013886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45999.678117013886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45999.678117013886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45999.678117013886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45999.678117013886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45999.678117013886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45999.678117013886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45999.678117013886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45999.678117013886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45999.678117013886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45999.678117013886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45999.678117013886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45999.678117013886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45999.678117013886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45999.678117013886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45999.678117013886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45999.678117013886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45999.678117013886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45999.678117013886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45999.678117013886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45999.678117013886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45999.678117013886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45999.678117013886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45999.678117013886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45999.678117013886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45999.678117013886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45999.678117013886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45999.678117013886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45999.678117013886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45999.678117013886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45999.678117013886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45999.678117013886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45999.678117013886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45999.678117013886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45999.678117013886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45999.678117013886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45999.678117013886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45999.678117013886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45999.678117013886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45999.678117013886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45999.678117013886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45999.678117013886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45999.678117013886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45999.678117013886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45999.678117013886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45999.678117013886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45999.678117013886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45999.678117013886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45999.678117013886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45999.678117013886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45999.678117013886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45999.678117013886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45999.678117013886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45999.678117013886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45999.678117013886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45999.678117013886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45999.678117013886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45999.678117013886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45999.678117013886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45999.678117013886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45999.678117013886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45999.678117013886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45999.678117013886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45999.678117013886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45999.678117013886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45999.678117013886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45999.678117013886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45999.678117013886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45999.678117013886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45999.678117013886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45999.678117013886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45999.678117013886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45999.678117013886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45999.678117013886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45999.678117013886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45999.678117013886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45999.678117013886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45999.678117013886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45999.678117013886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45999.678117013886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45999.678117013886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45999.678117013886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45999.678117013886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45999.678117013886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45999.678117013886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45999.678117013886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45999.678117013886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45999.678117013886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45999.678117013886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45999.678117013886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45999.678117013886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45999.678117013886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45999.678117013886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45999.678117013886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45999.678117013886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45999.678117013886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45999.678117013886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45999.678117013886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45999.678117013886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45999.678117013886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45999.678117013886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45999.678117013886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45999.678117013886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45999.678117013886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45999.678117013886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45999.678117013886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45999.678117013886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45999.678117013886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45999.678117013886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45999.678117013886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45999.678117013886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45999.678117013886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45999.678117013886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45999.678117013886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45999.678117013886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45999.678117013886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45999.678117013886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45999.678117013886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45999.678117013886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45999.678117013886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45999.678117013886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45999.678117013886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45999.678117013886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45999.678117013886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45999.678117013886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45999.678117013886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45999.678117013886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45999.678117013886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45999.678117013886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45999.678117013886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45999.678117013886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45999.678117013886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45999.678117013886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45999.678117013886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45999.678117013886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45999.678117013886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45999.678117013886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45999.678117013886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45999.678117013886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45999.678117013886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45999.678117013886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45999.678117013886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45999.678117013886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45999.678117013886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45999.678117013886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45999.678117013886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45999.678117013886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45999.678117013886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45999.678117013886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45999.678117013886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45999.678117013886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45999.678117013886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45999.678117013886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45999.678117013886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45999.678117013886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45999.678117013886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45999.678117013886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45999.678117013886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45999.678117013886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45999.678117013886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45999.678117013886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45999.678117013886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45999.678117013886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45999.678117013886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45999.678117013886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45999.678117013886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45999.678117013886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45999.678117013886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45999.678117013886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45999.678117013886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45999.678117013886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45999.678117013886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45999.678117013886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45999.678117013886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45999.678117013886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45999.678117013886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45999.678117013886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45999.678117013886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45999.678117013886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45999.678117013886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45999.678117013886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45999.678117013886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45999.678117013886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45999.678117013886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45999.678117013886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45999.678117013886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45999.678117013886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45999.678117013886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45999.678117013886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45999.678117013886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45999.678117013886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45999.678117013886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45999.678117013886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45999.678117013886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45999.678117013886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45999.678117013886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45999.678117013886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45999.678117013886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45999.678117013886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45999.678117013886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45999.678117013886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45999.678117013886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45999.678117013886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45999.678117013886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45999.678117013886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45999.678117013886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45999.678117013886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45999.678117013886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45999.678117013886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45999.678117013886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45999.678117013886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45999.678117013886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45999.678117013886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45999.678117013886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45999.678117013886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45999.678117013886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45999.678117013886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45999.678117013886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45999.678117013886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45999.678117013886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45999.678117013886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45999.678117013886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45999.678117013886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45999.678117013886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45999.678117013886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45999.678117013886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45999.678117013886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45999.678117013886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45999.678117013886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45999.678117013886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45999.678117013886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45999.678117013886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45999.678117013886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45999.678117013886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45999.678117013886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45999.678117013886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45999.678117013886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45999.678117013886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45999.678117013886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45999.678117013886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45999.678117013886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45999.678117013886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45999.678117013886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45999.678117013886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45999.678117013886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45999.678117013886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45999.678117013886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45999.678117013886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45999.678117013886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45999.678117013886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45999.678117013886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45999.678117013886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45999.678117013886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45999.678117013886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45999.678117013886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45999.678117013886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45999.678117013886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45999.678117013886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45999.678117013886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45999.678117013886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45999.678117013886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45999.678117013886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45999.678117013886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45999.678117013886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45999.678117013886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45999.678117013886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45999.678117013886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45999.678117013886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45999.678117013886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45999.678117013886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45999.678117013886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45999.678117013886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45999.678117013886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45999.678117013886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45999.678117013886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45999.678117013886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45999.678117013886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45999.678117013886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45999.678117013886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45999.678117013886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45999.678117013886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45999.678117013886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45999.678117013886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45999.678117013886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45999.678117013886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45999.678117013886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45999.678117013886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45999.678117013886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45999.678117013886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45999.678117013886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45999.678117013886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45999.678117013886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45999.678117013886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45999.678117013886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45999.678117013886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45999.678117013886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45999.678117013886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45999.678117013886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45999.678117013886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45999.678117013886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45999.678117013886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45999.678117013886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45999.678117013886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45999.678117013886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45999.678117013886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45999.678117013886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45999.678117013886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45999.678117013886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45999.678117013886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45999.678117013886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45999.678117013886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45999.678117013886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45999.678117013886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45999.678117013886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45999.678117013886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45999.678117013886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45999.678117013886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45999.678117013886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45999.678117013886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45999.678117013886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45999.678117013886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45999.678117013886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45999.678117013886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45999.678117013886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45999.678117013886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45999.678117013886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45999.678117013886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45999.678117013886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45999.678117013886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45999.678117013886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45999.678117013886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45999.678117013886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45999.678117013886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45999.678117013886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45999.678117013886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45999.678117013886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45999.678117013886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45999.678117013886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45999.678117013886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45999.678117013886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45999.678117013886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45999.678117013886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45999.678117013886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45999.678117013886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45999.678117013886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45999.678117013886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45999.678117013886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45999.678117013886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45999.678117013886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45999.678117013886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45999.678117013886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45999.678117013886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45999.678117013886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45999.678117013886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45999.678117013886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45999.678117013886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45999.678117013886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45999.678117013886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45999.678117013886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45999.678117013886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45999.678117013886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45999.678117013886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45999.678117013886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45999.678117013886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45999.678117013886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45999.678117013886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45999.678117013886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45999.678117013886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45999.678117013886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45999.678117013886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45999.678117013886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45999.678117013886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45999.678117013886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45999.678117013886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45999.678117013886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45999.678117013886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45999.678117013886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45999.678117013886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45999.678117013886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45999.678117013886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45999.678117013886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45999.678117013886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45999.678117013886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45999.678117013886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45999.678117013886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45999.678117013886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45999.678117013886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45999.678117013886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45999.678117013886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45999.678117013886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45999.678117013886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45999.678117013886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45999.678117013886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45999.678117013886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45999.678117013886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45999.678117013886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45999.678117013886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45999.678117013886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45999.678117013886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45999.678117013886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45999.678117013886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45999.678117013886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45999.678117013886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45999.678117013886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45999.678117013886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45999.678117013886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45999.678117013886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45999.678117013886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45999.678117013886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45999.678117013886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45999.678117013886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45999.678117013886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45999.678117013886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45999.678117013886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45999.678117013886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45999.678117013886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45999.678117013886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45999.678117013886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45999.678117013886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45999.678117013886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45999.678117013886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45999.678117013886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45999.678117013886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45999.678117013886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45999.678117013886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45999.678117013886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45999.678117013886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45999.678117013886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45999.678117013886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45999.678117013886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45999.678117013886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45999.678117013886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45999.678117013886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45999.678117013886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45999.678117013886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45999.678117013886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45999.678117013886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45999.678117013886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45999.678117013886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45999.678117013886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45999.678117013886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45999.678117013886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45999.678117013886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45999.678117013886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45999.678117013886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45999.678117013886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45999.678117013886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45999.678117013886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45999.678117013886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45999.678117013886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45999.678117013886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45999.678117013886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45999.678117013886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45999.678117013886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45999.678117013886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45999.678117013886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45999.678117013886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45999.678117013886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45999.678117013886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45999.678117013886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45999.678117013886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45999.678117013886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45999.678117013886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45999.678117013886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45999.678117013886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45999.678117013886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45999.678117013886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45999.678117013886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45999.678117013886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45999.678117013886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45999.678117013886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45999.678117013886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45999.678117013886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45999.678117013886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45999.678117013886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45999.678117013886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45999.678117013886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45999.678117013886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45999.678117013886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45999.678117013886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45999.678117013886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45999.678117013886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45999.678117013886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45999.678117013886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45999.678117013886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45999.678117013886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45999.678117013886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45999.678117013886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45999.678117013886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45999.678117013886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45999.678117013886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45999.678117013886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45999.678117013886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45999.678117013886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45999.678117013886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45999.678117013886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45999.678117013886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45999.678117013886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45999.678117013886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45999.678117013886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45999.678117013886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45999.678117013886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45999.678117013886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45999.678117013886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45999.678117013886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45999.678117013886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45999.678117013886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45999.678117013886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45999.678117013886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45999.678117013886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45999.678117013886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45999.678117013886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45999.678117013886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45999.678117013886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45999.678117013886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45999.678117013886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45999.678117013886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45999.678117013886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45999.678117013886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45999.678117013886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45999.678117013886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45999.678117013886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45999.678117013886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45999.678117013886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45999.678117013886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45999.678117013886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45999.678117013886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45999.678117013886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45999.678117013886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45999.678117013886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45999.678117013886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45999.678117013886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45999.678117013886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45999.678117013886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45999.678117013886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45999.678117013886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45999.678117013886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45999.678117013886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45999.678117013886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45999.678117013886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45999.678117013886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45999.678117013886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45999.678117013886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45999.678117013886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45999.678117013886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45999.678117013886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45999.678117013886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45999.678117013886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45999.678117013886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45999.678117013886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45999.678117013886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45999.678117013886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45999.678117013886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45999.678117013886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45999.678117013886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45999.678117013886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45999.678117013886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45999.678117013886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45999.678117013886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45999.678117013886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45999.678117013886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45999.678117013886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45999.678117013886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45999.678117013886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45999.678117013886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45999.678117013886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45999.678117013886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45999.678117013886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45999.678117013886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45999.678117013886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45999.678117013886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45999.678117013886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45999.678117013886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45999.678117013886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45999.678117013886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45999.678117013886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45999.678117013886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45999.678117013886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45999.678117013886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45999.678117013886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45999.678117013886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45999.678117013886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45999.678117013886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45999.678117013886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45999.678117013886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45999.678117013886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45999.678117013886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45999.678117013886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45999.678117013886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45999.678117013886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45999.678117013886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45999.678117013886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45999.678117013886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45999.678117013886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45999.678117013886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45999.678117013886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45999.678117013886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45999.678117013886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45999.678117013886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45999.678117013886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45999.678117013886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45999.678117013886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45999.678117013886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45999.678117013886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45999.678117013886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45999.678117013886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45999.678117013886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45999.678117013886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45999.678117013886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45999.678117013886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45999.678117013886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45999.678117013886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45999.678117013886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45999.678117013886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45999.678117013886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45999.678117013886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45999.678117013886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45999.678117013886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45999.678117013886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45999.678117013886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45999.678117013886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45999.678117013886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45999.678117013886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45999.678117013886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45999.678117013886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45999.678117013886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45999.678117013886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45999.678117013886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45999.678117013886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45999.678117013886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45999.678117013886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45999.678117013886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45999.678117013886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45999.678117013886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45999.678117013886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45999.678117013886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45999.678117013886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45999.678117013886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45999.678117013886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45999.678117013886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45999.678117013886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45999.678117013886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45999.678117013886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45999.678117013886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45999.678117013886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45999.678117013886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45999.678117013886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45999.678117013886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45999.678117013886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45999.678117013886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45999.678117013886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45999.678117013886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45999.678117013886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45999.678117013886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45999.678117013886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45999.678117013886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45999.678117013886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45999.678117013886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45999.678117013886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45999.678117013886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45999.678117013886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45999.678117013886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45999.678117013886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45999.678117013886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45999.678117013886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45999.678117013886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45999.678117013886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45999.678117013886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45999.678117013886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45999.678117013886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45999.678117013886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45999.678117013886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45999.678117013886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45999.678117013886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45999.678117013886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45999.678117013886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45999.678117013886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45999.678117013886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45999.678117013886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45999.678117013886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45999.678117013886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45999.678117013886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45999.678117013886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45999.678117013886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45999.678117013886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45999.678117013886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45999.678117013886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45999.678117013886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45999.678117013886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45999.678117013886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45999.678117013886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45999.678117013886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45999.678117013886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45999.678117013886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45999.678117013886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45999.678117013886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45999.678117013886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45999.678117013886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45999.678117013886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45999.678117013886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45999.678117013886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45999.678117013886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45999.678117013886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45999.678117013886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45999.678117013886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45999.678117013886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45999.678117013886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45999.678117013886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45999.678117013886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45999.678117013886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45999.678117013886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45999.678117013886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45999.678117013886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45999.678117013886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45999.678117013886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45999.678117013886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45999.678117013886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45999.678117013886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45999.678117013886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45999.678117013886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45999.678117013886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45999.678117013886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45999.678117013886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45999.678117013886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45999.678117013886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45999.678117013886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45999.678117013886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45999.678117013886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45999.678117013886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45999.678117013886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45999.678117013886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45999.678117013886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45999.678117013886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45999.678117013886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45999.678117013886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45999.678117013886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45999.678117013886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45999.678117013886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45999.678117013886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45999.678117013886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45999.678117013886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45999.678117013886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45999.678117013886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45999.678117013886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45999.678117013886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45999.678117013886</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9"/>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296.19739942128945</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19" ca="1" si="0">IFERROR(NOW()-F3,"")</f>
        <v>0.8839734953653533</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45999.678117013886</v>
      </c>
      <c r="H4" s="91">
        <v>45999.038888888892</v>
      </c>
      <c r="I4" s="107" t="str">
        <f>IFERROR(VLOOKUP(D4,DB!A:F,6,0),"")</f>
        <v>SCECO</v>
      </c>
      <c r="J4" s="107" t="str">
        <f>IFERROR(VLOOKUP(D4,DB!A:G,7,0),"")</f>
        <v>Dead</v>
      </c>
      <c r="K4" s="93" t="s">
        <v>39129</v>
      </c>
      <c r="L4" s="87" t="str">
        <f>IFERROR(VLOOKUP(D4,DB!A:I,9,0),"")</f>
        <v>Latis</v>
      </c>
    </row>
    <row r="5" spans="1:16" ht="39" customHeight="1">
      <c r="A5" s="107" t="s">
        <v>39130</v>
      </c>
      <c r="B5" s="107" t="str">
        <f>IFERROR(VLOOKUP(D5,DB!A:K,11,0),"")</f>
        <v>R4</v>
      </c>
      <c r="C5" s="89">
        <v>1</v>
      </c>
      <c r="D5" s="87" t="s">
        <v>32758</v>
      </c>
      <c r="E5" s="90" t="s">
        <v>39106</v>
      </c>
      <c r="F5" s="91">
        <v>45999.298831018517</v>
      </c>
      <c r="G5" s="92">
        <f t="shared" ca="1" si="0"/>
        <v>0.37928599536826368</v>
      </c>
      <c r="H5" s="91">
        <v>45999.539340277777</v>
      </c>
      <c r="I5" s="107" t="str">
        <f>IFERROR(VLOOKUP(D5,DB!A:F,6,0),"")</f>
        <v>SCECO</v>
      </c>
      <c r="J5" s="107" t="str">
        <f>IFERROR(VLOOKUP(D5,DB!A:G,7,0),"")</f>
        <v>No BB Shifted</v>
      </c>
      <c r="K5" s="93" t="s">
        <v>39131</v>
      </c>
      <c r="L5" s="87" t="str">
        <f>IFERROR(VLOOKUP(D5,DB!A:I,9,0),"")</f>
        <v>Latis</v>
      </c>
    </row>
    <row r="6" spans="1:16" ht="15" customHeight="1">
      <c r="A6" s="107" t="s">
        <v>39132</v>
      </c>
      <c r="B6" s="107" t="str">
        <f>IFERROR(VLOOKUP(D6,DB!A:K,11,0),"")</f>
        <v>R4</v>
      </c>
      <c r="C6" s="89">
        <v>1</v>
      </c>
      <c r="D6" s="87" t="s">
        <v>37052</v>
      </c>
      <c r="E6" s="90" t="s">
        <v>39106</v>
      </c>
      <c r="F6" s="91">
        <v>45999.634953703702</v>
      </c>
      <c r="G6" s="92">
        <f t="shared" ca="1" si="0"/>
        <v>4.3163310183444992E-2</v>
      </c>
      <c r="H6" s="91">
        <v>45999.629074074073</v>
      </c>
      <c r="I6" s="107" t="str">
        <f>IFERROR(VLOOKUP(D6,DB!A:F,6,0),"")</f>
        <v>Generator-SG</v>
      </c>
      <c r="J6" s="107" t="str">
        <f>IFERROR(VLOOKUP(D6,DB!A:G,7,0),"")</f>
        <v>Dead</v>
      </c>
      <c r="K6" s="93" t="s">
        <v>39133</v>
      </c>
      <c r="L6" s="87" t="str">
        <f>IFERROR(VLOOKUP(D6,DB!A:I,9,0),"")</f>
        <v>Latis</v>
      </c>
    </row>
    <row r="7" spans="1:16" ht="15" customHeight="1">
      <c r="A7" s="107"/>
      <c r="B7" s="107" t="str">
        <f>IFERROR(VLOOKUP(D7,DB!A:K,11,0),"")</f>
        <v/>
      </c>
      <c r="C7" s="89"/>
      <c r="D7" s="87"/>
      <c r="E7" s="90"/>
      <c r="F7" s="91"/>
      <c r="G7" s="92">
        <f t="shared" ca="1" si="0"/>
        <v>45999.678117013886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45999.678117013886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45999.678117013886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45999.678117013886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45999.678117013886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45999.678117013886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45999.678117013886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45999.678117013886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45999.678117013886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45999.678117013886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45999.678117013886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45999.678117013886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45999.678117013886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ref="G20:G83" ca="1" si="1">IFERROR(NOW()-F20,"")</f>
        <v>45999.678117013886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45999.678117013886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45999.678117013886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45999.678117013886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45999.678117013886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45999.678117013886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45999.678117013886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45999.678117013886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45999.678117013886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45999.678117013886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45999.678117013886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45999.678117013886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45999.678117013886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45999.678117013886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45999.678117013886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45999.678117013886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45999.678117013886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45999.678117013886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45999.678117013886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45999.678117013886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45999.678117013886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45999.678117013886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45999.678117013886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45999.678117013886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45999.678117013886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45999.678117013886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45999.678117013886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45999.678117013886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45999.678117013886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45999.678117013886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45999.678117013886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45999.678117013886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45999.678117013886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45999.678117013886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45999.678117013886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45999.678117013886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45999.678117013886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45999.678117013886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45999.678117013886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45999.678117013886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45999.678117013886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45999.678117013886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45999.678117013886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45999.678117013886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45999.678117013886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45999.678117013886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45999.678117013886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45999.678117013886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45999.678117013886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45999.678117013886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45999.678117013886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45999.678117013886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45999.678117013886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45999.678117013886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45999.678117013886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45999.678117013886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45999.678117013886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45999.678117013886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45999.678117013886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45999.678117013886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45999.678117013886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45999.678117013886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45999.678117013886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45999.678117013886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ref="G84:G129" ca="1" si="2">IFERROR(NOW()-F84,"")</f>
        <v>45999.678117013886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45999.678117013886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45999.678117013886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45999.678117013886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45999.678117013886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45999.678117013886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45999.678117013886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45999.678117013886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45999.678117013886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45999.678117013886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45999.678117013886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45999.678117013886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45999.678117013886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45999.678117013886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45999.678117013886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45999.678117013886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45999.678117013886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45999.678117013886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45999.678117013886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45999.678117013886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45999.678117013886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45999.678117013886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45999.678117013886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45999.678117013886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45999.678117013886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45999.678117013886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45999.678117013886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45999.678117013886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45999.678117013886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45999.678117013886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45999.678117013886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45999.678117013886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45999.678117013886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45999.678117013886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45999.678117013886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45999.678117013886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45999.678117013886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45999.678117013886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45999.678117013886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45999.678117013886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45999.678117013886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45999.678117013886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45999.678117013886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45999.678117013886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45999.678117013886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45999.678117013886</v>
      </c>
      <c r="H129" s="91"/>
      <c r="I129" s="107" t="str">
        <f>IFERROR(VLOOKUP(D129,DB!A:F,6,0),"")</f>
        <v/>
      </c>
      <c r="J129" s="107" t="str">
        <f>IFERROR(VLOOKUP(D129,DB!A:G,7,0),"")</f>
        <v/>
      </c>
      <c r="K129" s="93"/>
      <c r="L129" s="87" t="str">
        <f>IFERROR(VLOOKUP(D129,DB!A:I,9,0),"")</f>
        <v/>
      </c>
    </row>
  </sheetData>
  <dataValidations count="2">
    <dataValidation allowBlank="1" showInputMessage="1" showErrorMessage="1" sqref="E1" xr:uid="{A4F81451-56CC-4543-9497-104C4E44EE4B}"/>
    <dataValidation type="list" allowBlank="1" showInputMessage="1" showErrorMessage="1" sqref="E2:E1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tabSelected="1"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107.84605682869733</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39111</v>
      </c>
      <c r="F3" s="38">
        <v>45926.188877314817</v>
      </c>
      <c r="G3" s="102">
        <f t="shared" ref="G3" ca="1" si="0">IFERROR(NOW()-F3,"")</f>
        <v>73.489239699069003</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39111</v>
      </c>
      <c r="F4" s="104">
        <v>45948.661111111112</v>
      </c>
      <c r="G4" s="105">
        <f t="shared" ref="G4" ca="1" si="1">IFERROR(NOW()-F4,"")</f>
        <v>51.017005902773235</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18.304818402772071</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2.5706285879568895</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31458</v>
      </c>
      <c r="E7" s="37" t="s">
        <v>39111</v>
      </c>
      <c r="F7" s="38"/>
      <c r="G7" s="131">
        <f ca="1">IFERROR(NOW()-F7,"")</f>
        <v>45999.678117013886</v>
      </c>
      <c r="H7" s="38">
        <v>45999.596724537034</v>
      </c>
      <c r="I7" s="37" t="str">
        <f>IFERROR(VLOOKUP(D7,DB!A:F,6,0),"")</f>
        <v>SCECO</v>
      </c>
      <c r="J7" s="37" t="str">
        <f>IFERROR(VLOOKUP(D7,DB!A:G,7,0),"")</f>
        <v>Good</v>
      </c>
      <c r="K7" s="37" t="s">
        <v>39145</v>
      </c>
      <c r="L7" s="37" t="str">
        <f>IFERROR(VLOOKUP(D7,DB!A:I,9,0),"")</f>
        <v>Latis</v>
      </c>
    </row>
    <row r="8" spans="1:13">
      <c r="A8" s="37" t="s">
        <v>39146</v>
      </c>
      <c r="B8" s="37" t="str">
        <f>IFERROR(VLOOKUP(D8,DB!A:K,11,0),"")</f>
        <v>R5</v>
      </c>
      <c r="C8" s="37">
        <v>2</v>
      </c>
      <c r="D8" s="37" t="s">
        <v>38243</v>
      </c>
      <c r="E8" s="37" t="s">
        <v>39147</v>
      </c>
      <c r="F8" s="38">
        <v>45999.651087962964</v>
      </c>
      <c r="G8" s="131">
        <f ca="1">IFERROR(NOW()-F8,"")</f>
        <v>2.7029050921555609E-2</v>
      </c>
      <c r="H8" s="38">
        <v>45999.642465277779</v>
      </c>
      <c r="I8" s="37" t="str">
        <f>IFERROR(VLOOKUP(D8,DB!A:F,6,0),"")</f>
        <v>SCECO</v>
      </c>
      <c r="J8" s="37" t="str">
        <f>IFERROR(VLOOKUP(D8,DB!A:G,7,0),"")</f>
        <v>Haj Removal</v>
      </c>
      <c r="K8" s="37" t="s">
        <v>39148</v>
      </c>
      <c r="L8" s="37" t="str">
        <f>IFERROR(VLOOKUP(D8,DB!A:I,9,0),"")</f>
        <v>Latis</v>
      </c>
    </row>
    <row r="9" spans="1:13" ht="30.75">
      <c r="A9" s="37" t="s">
        <v>39149</v>
      </c>
      <c r="B9" s="37" t="str">
        <f>IFERROR(VLOOKUP(D9,DB!A:K,11,0),"")</f>
        <v>R5</v>
      </c>
      <c r="C9" s="37">
        <v>1</v>
      </c>
      <c r="D9" s="37" t="s">
        <v>38196</v>
      </c>
      <c r="E9" s="37" t="s">
        <v>39147</v>
      </c>
      <c r="F9" s="38"/>
      <c r="G9" s="131">
        <f ca="1">IFERROR(NOW()-F9,"")</f>
        <v>45999.678117013886</v>
      </c>
      <c r="H9" s="38">
        <v>45999.642465277779</v>
      </c>
      <c r="I9" s="37" t="str">
        <f>IFERROR(VLOOKUP(D9,DB!A:F,6,0),"")</f>
        <v>SCECO</v>
      </c>
      <c r="J9" s="37" t="str">
        <f>IFERROR(VLOOKUP(D9,DB!A:G,7,0),"")</f>
        <v>Haj Removal</v>
      </c>
      <c r="K9" s="37" t="s">
        <v>39150</v>
      </c>
      <c r="L9" s="37" t="str">
        <f>IFERROR(VLOOKUP(D9,DB!A:I,9,0),"")</f>
        <v>Latis</v>
      </c>
    </row>
    <row r="10" spans="1:13" ht="30.75">
      <c r="A10" s="37" t="s">
        <v>39149</v>
      </c>
      <c r="B10" s="37" t="str">
        <f>IFERROR(VLOOKUP(D10,DB!A:K,11,0),"")</f>
        <v/>
      </c>
      <c r="C10" s="37">
        <v>1</v>
      </c>
      <c r="D10" s="37" t="s">
        <v>39151</v>
      </c>
      <c r="E10" s="37" t="s">
        <v>39147</v>
      </c>
      <c r="F10" s="38"/>
      <c r="G10" s="131">
        <f ca="1">IFERROR(NOW()-F10,"")</f>
        <v>45999.678117013886</v>
      </c>
      <c r="H10" s="38">
        <v>45999.642465277779</v>
      </c>
      <c r="I10" s="37" t="str">
        <f>IFERROR(VLOOKUP(D10,DB!A:F,6,0),"")</f>
        <v/>
      </c>
      <c r="J10" s="37" t="str">
        <f>IFERROR(VLOOKUP(D10,DB!A:G,7,0),"")</f>
        <v/>
      </c>
      <c r="K10" s="37" t="s">
        <v>39150</v>
      </c>
      <c r="L10" s="37" t="str">
        <f>IFERROR(VLOOKUP(D10,DB!A:I,9,0),"")</f>
        <v/>
      </c>
    </row>
    <row r="11" spans="1:13">
      <c r="A11" s="37"/>
      <c r="B11" s="37" t="str">
        <f>IFERROR(VLOOKUP(D11,DB!A:K,11,0),"")</f>
        <v/>
      </c>
      <c r="C11" s="37"/>
      <c r="D11" s="37"/>
      <c r="E11" s="37"/>
      <c r="F11" s="38"/>
      <c r="G11" s="131">
        <f ca="1">IFERROR(NOW()-F11,"")</f>
        <v>45999.678117013886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45999.678117013886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45999.678117013886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45999.678117013886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45999.678117013886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45999.678117013886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45999.678117013886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45999.678117013886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45999.678117013886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45999.678117013886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45999.678117013886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45999.678117013886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45999.678117013886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45999.678117013886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45999.678117013886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45999.678117013886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45999.678117013886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45999.678117013886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45999.678117013886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45999.678117013886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45999.678117013886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45999.678117013886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45999.678117013886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45999.678117013886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45999.678117013886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45999.678117013886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45999.678117013886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45999.678117013886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45999.678117013886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45999.678117013886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45999.678117013886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45999.678117013886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45999.678117013886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45999.678117013886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45999.678117013886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45999.678117013886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45999.678117013886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45999.678117013886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45999.678117013886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45999.678117013886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45999.678117013886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45999.678117013886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45999.678117013886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45999.678117013886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45999.678117013886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45999.678117013886</v>
      </c>
      <c r="H56" s="38"/>
      <c r="I56" s="37" t="str">
        <f>IFERROR(VLOOKUP(D56,DB!A:F,6,0),"")</f>
        <v/>
      </c>
      <c r="J56" s="37" t="str">
        <f>IFERROR(VLOOKUP(D56,DB!A:G,7,0),"")</f>
        <v/>
      </c>
      <c r="K56" s="37"/>
      <c r="L56" s="3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39152</v>
      </c>
      <c r="B2" s="115" t="str">
        <f>IFERROR(VLOOKUP(D2,DB!A:K,11,0),"")</f>
        <v>R6</v>
      </c>
      <c r="C2" s="116">
        <v>1</v>
      </c>
      <c r="D2" s="115" t="s">
        <v>31173</v>
      </c>
      <c r="E2" s="138" t="s">
        <v>39106</v>
      </c>
      <c r="F2" s="117">
        <v>45999.631469907406</v>
      </c>
      <c r="G2" s="72">
        <f t="shared" ref="G2:G22" ca="1" si="0">IFERROR(NOW()-F2,"-")</f>
        <v>4.6647106479213107E-2</v>
      </c>
      <c r="H2" s="117">
        <v>45999.625567129631</v>
      </c>
      <c r="I2" s="115" t="str">
        <f>IFERROR(VLOOKUP(D2,DB!A:F,6,0),"")</f>
        <v>Generator-SG</v>
      </c>
      <c r="J2" s="115" t="str">
        <f>IFERROR(VLOOKUP(D2,DB!A:G,7,0),"")</f>
        <v>Vandalized</v>
      </c>
      <c r="K2" s="118" t="s">
        <v>39153</v>
      </c>
      <c r="L2" s="133" t="str">
        <f>IFERROR(VLOOKUP(D2,DB!A:I,9,0),"")</f>
        <v>Latis</v>
      </c>
    </row>
    <row r="3" spans="1:16382" ht="31.5" customHeight="1">
      <c r="A3" s="114"/>
      <c r="B3" s="115" t="str">
        <f>IFERROR(VLOOKUP(D3,DB!A:K,11,0),"")</f>
        <v/>
      </c>
      <c r="C3" s="116"/>
      <c r="D3" s="115"/>
      <c r="E3" s="138"/>
      <c r="F3" s="117"/>
      <c r="G3" s="72">
        <f t="shared" ca="1" si="0"/>
        <v>45999.678117013886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45999.678117013886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45999.678117013886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45999.678117013886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45999.678117013886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45999.678117013886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45999.678117013886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45999.678117013886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45999.678117013886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45999.678117013886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45999.678117013886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45999.678117013886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45999.678117013886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45999.678117013886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45999.678117013886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45999.678117013886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45999.678117013886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45999.678117013886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45999.678117013886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45999.678117013886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45999.678117013886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45999.678117013886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45999.678117013886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45999.678117013886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45999.678117013886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45999.678117013886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45999.678117013886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45999.678117013886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45999.678117013886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45999.678117013886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45999.678117013886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45999.678117013886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45999.678117013886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45999.678117013886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45999.678117013886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45999.678117013886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45999.678117013886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45999.678117013886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45999.678117013886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45999.678117013886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45999.678117013886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45999.678117013886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45999.678117013886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45999.678117013886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45999.678117013886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45999.678117013886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45999.678117013886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45999.678117013886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45999.678117013886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45999.678117013886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45999.678117013886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45999.678117013886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45999.678117013886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45999.678117013886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45999.678117013886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45999.678117013886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45999.678117013886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45999.678117013886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45999.678117013886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45999.678117013886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45999.678117013886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45999.678117013886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45999.678117013886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45999.678117013886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45999.678117013886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45999.678117013886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45999.678117013886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45999.678117013886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45999.678117013886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45999.678117013886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45999.678117013886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45999.678117013886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45999.678117013886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45999.678117013886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45999.678117013886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45999.678117013886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45999.678117013886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45999.678117013886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45999.678117013886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45999.678117013886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45999.678117013886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45999.678117013886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45999.678117013886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45999.678117013886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45999.678117013886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45999.678117013886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45999.678117013886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45999.678117013886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45999.678117013886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45999.678117013886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45999.678117013886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45999.678117013886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45999.678117013886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45999.678117013886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45999.678117013886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45999.678117013886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45999.678117013886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45999.678117013886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45999.678117013886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45999.678117013886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45999.678117013886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45999.678117013886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45999.678117013886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45999.678117013886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45999.678117013886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45999.678117013886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45999.678117013886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45999.678117013886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45999.678117013886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45999.678117013886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45999.678117013886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45999.678117013886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45999.678117013886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45999.678117013886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45999.678117013886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45999.678117013886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45999.678117013886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45999.678117013886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45999.678117013886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45999.678117013886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45999.678117013886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45999.678117013886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45999.678117013886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45999.678117013886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45999.678117013886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45999.678117013886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45999.678117013886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45999.678117013886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45999.678117013886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45999.678117013886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45999.678117013886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45999.678117013886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45999.678117013886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45999.678117013886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45999.678117013886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45999.678117013886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45999.678117013886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45999.678117013886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45999.678117013886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45999.678117013886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45999.678117013886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45999.678117013886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45999.678117013886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45999.678117013886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45999.678117013886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45999.678117013886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45999.678117013886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45999.678117013886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45999.678117013886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45999.678117013886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45999.678117013886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45999.678117013886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45999.678117013886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45999.678117013886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45999.678117013886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45999.678117013886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45999.678117013886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45999.678117013886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45999.678117013886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45999.678117013886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45999.678117013886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45999.678117013886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45999.678117013886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45999.678117013886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45999.678117013886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45999.678117013886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45999.678117013886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45999.678117013886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45999.678117013886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45999.678117013886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45999.678117013886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45999.678117013886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45999.678117013886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45999.678117013886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45999.678117013886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45999.678117013886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45999.678117013886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45999.678117013886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45999.678117013886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45999.678117013886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45999.678117013886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45999.678117013886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45999.678117013886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45999.678117013886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45999.678117013886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45999.678117013886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45999.678117013886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45999.678117013886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45999.678117013886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45999.678117013886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45999.678117013886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45999.678117013886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45999.678117013886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45999.678117013886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45999.678117013886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45999.678117013886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45999.678117013886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45999.678117013886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45999.678117013886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45999.678117013886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45999.678117013886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45999.678117013886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45999.678117013886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45999.678117013886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45999.678117013886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45999.678117013886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45999.678117013886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45999.678117013886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45999.678117013886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45999.678117013886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45999.678117013886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45999.678117013886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45999.678117013886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45999.678117013886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45999.678117013886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45999.678117013886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45999.678117013886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45999.678117013886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45999.678117013886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45999.678117013886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45999.678117013886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45999.678117013886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45999.678117013886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45999.678117013886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45999.678117013886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45999.678117013886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45999.678117013886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45999.678117013886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45999.678117013886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45999.678117013886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45999.678117013886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45999.678117013886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45999.678117013886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45999.678117013886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45999.678117013886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45999.678117013886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45999.678117013886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45999.678117013886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45999.678117013886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45999.678117013886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45999.678117013886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45999.678117013886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45999.678117013886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45999.678117013886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45999.678117013886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45999.678117013886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45999.678117013886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45999.678117013886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45999.678117013886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45999.678117013886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45999.678117013886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45999.678117013886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45999.678117013886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45999.678117013886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45999.678117013886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45999.678117013886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45999.678117013886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45999.678117013886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45999.678117013886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45999.678117013886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45999.678117013886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45999.678117013886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45999.678117013886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45999.678117013886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45999.678117013886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45999.678117013886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45999.678117013886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45999.678117013886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45999.678117013886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45999.678117013886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45999.678117013886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45999.678117013886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45999.678117013886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45999.678117013886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45999.678117013886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45999.678117013886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45999.678117013886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45999.678117013886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45999.678117013886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45999.678117013886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45999.678117013886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45999.678117013886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45999.678117013886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45999.678117013886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45999.678117013886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45999.678117013886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45999.678117013886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45999.678117013886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45999.678117013886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45999.678117013886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45999.678117013886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45999.678117013886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45999.678117013886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45999.678117013886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45999.678117013886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45999.678117013886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45999.678117013886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45999.678117013886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45999.678117013886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45999.678117013886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45999.678117013886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45999.678117013886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45999.678117013886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45999.678117013886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45999.678117013886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45999.678117013886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45999.678117013886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45999.678117013886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45999.678117013886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45999.678117013886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45999.678117013886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45999.678117013886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45999.678117013886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45999.678117013886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45999.678117013886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45999.678117013886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45999.678117013886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45999.678117013886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45999.678117013886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45999.678117013886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45999.678117013886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45999.678117013886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45999.678117013886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45999.678117013886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45999.678117013886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45999.678117013886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45999.678117013886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45999.678117013886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45999.678117013886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45999.678117013886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45999.678117013886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45999.678117013886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45999.678117013886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45999.678117013886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45999.678117013886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45999.678117013886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45999.678117013886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45999.678117013886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45999.678117013886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45999.678117013886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45999.678117013886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45999.678117013886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45999.678117013886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45999.678117013886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45999.678117013886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45999.678117013886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45999.678117013886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45999.678117013886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45999.678117013886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45999.678117013886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45999.678117013886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45999.678117013886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45999.678117013886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45999.678117013886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45999.678117013886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45999.678117013886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45999.678117013886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45999.678117013886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45999.678117013886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45999.678117013886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45999.678117013886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45999.678117013886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45999.678117013886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45999.678117013886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45999.678117013886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45999.678117013886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45999.678117013886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45999.678117013886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45999.678117013886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45999.678117013886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45999.678117013886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45999.678117013886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45999.678117013886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45999.678117013886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45999.678117013886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45999.678117013886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45999.678117013886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45999.678117013886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45999.678117013886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45999.678117013886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45999.678117013886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45999.678117013886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45999.678117013886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45999.678117013886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45999.678117013886</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45999.678117013886</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2025-12-08T13:16:31Z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