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45" documentId="13_ncr:1_{F6CB121F-512D-4AA6-A0C1-0FB36C537598}" xr6:coauthVersionLast="47" xr6:coauthVersionMax="47" xr10:uidLastSave="{F8331D27-B868-438E-B83F-B7E00F89FAC9}"/>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<sst xmlns="http://schemas.openxmlformats.org/spreadsheetml/2006/main" count="180281" uniqueCount="39125">
  <si>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</si>
  <si>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</si>
  <si>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</si>
  <si>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</si>
  <si>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</si>
  <si>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</si>
  <si>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</si>
  <si>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</si>
  <si>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</si>
  <si>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</si>
  <si>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</si>
  <si>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</si>
  <si>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</si>
  <si>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</si>
  <si>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</si>
  <si>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</si>
  <si>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</si>
  <si>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</si>
  <si>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</si>
  <si>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</si>
  <si>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</si>
  <si>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</si>
  <si>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</si>
  <si>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</si>
  <si>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</si>
  <si>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</si>
  <si>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</si>
  <si>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</si>
  <si>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</si>
  <si>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</si>
  <si>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</si>
  <si>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</si>
  <si>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</si>
  <si>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</si>
  <si>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</si>
  <si>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</si>
  <si>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</si>
  <si>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</si>
  <si>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</si>
  <si>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</si>
  <si>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</si>
  <si>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</si>
  <si>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</si>
  <si>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</si>
  <si>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</si>
  <si>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</si>
  <si>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</si>
  <si>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</si>
  <si>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</si>
  <si>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</si>
  <si>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</si>
  <si>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</si>
  <si>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</si>
  <si>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</si>
  <si>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</si>
  <si>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</si>
  <si>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</si>
  <si>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</si>
  <si>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</si>
  <si>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</si>
  <si>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</si>
  <si>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</si>
  <si>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</si>
  <si>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</si>
  <si>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</si>
  <si>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</si>
  <si>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</si>
  <si>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</si>
  <si>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</si>
  <si>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</si>
  <si>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</si>
  <si>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</si>
  <si>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</si>
  <si>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</si>
  <si>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</si>
  <si>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</si>
  <si>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</si>
  <si>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</si>
  <si>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</si>
  <si>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</si>
  <si>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</si>
  <si>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</si>
  <si>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</si>
  <si>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</si>
  <si>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</si>
  <si>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</si>
  <si>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</si>
  <si>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</si>
  <si>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</si>
  <si>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</si>
  <si>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</si>
  <si>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</si>
  <si>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</si>
  <si>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</si>
  <si>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</si>
  <si>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</si>
  <si>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</si>
  <si>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</si>
  <si>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</si>
  <si>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</si>
  <si>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</si>
  <si>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</si>
  <si>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</si>
  <si>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</si>
  <si>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</si>
  <si>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</si>
  <si>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</si>
  <si>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</si>
  <si>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</si>
  <si>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</si>
  <si>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</si>
  <si>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</si>
  <si>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</si>
  <si>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</si>
  <si>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</si>
  <si>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</si>
  <si>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</si>
  <si>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</si>
  <si>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</si>
  <si>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</si>
  <si>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</si>
  <si>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</si>
  <si>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</si>
  <si>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</si>
  <si>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</si>
  <si>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</si>
  <si>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</si>
  <si>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</si>
  <si>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</si>
  <si>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</si>
  <si>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</si>
  <si>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</si>
  <si>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</si>
  <si>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</si>
  <si>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</si>
  <si>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</si>
  <si>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</si>
  <si>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</si>
  <si>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</si>
  <si>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</si>
  <si>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</si>
  <si>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</si>
  <si>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</si>
  <si>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</si>
  <si>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</si>
  <si>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</si>
  <si>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</si>
  <si>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</si>
  <si>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</si>
  <si>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</si>
  <si>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</si>
  <si>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</si>
  <si>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</si>
  <si>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</si>
  <si>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</si>
  <si>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</si>
  <si>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</si>
  <si>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</si>
  <si>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</si>
  <si>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</si>
  <si>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</si>
  <si>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</si>
  <si>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</si>
  <si>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</si>
  <si>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</si>
  <si>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</si>
  <si>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</si>
  <si>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</si>
  <si>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</si>
  <si>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</si>
  <si>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</si>
  <si>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</si>
  <si>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</si>
  <si>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</si>
  <si>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</si>
  <si>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</si>
  <si>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</si>
  <si>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</si>
  <si>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</si>
  <si>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</si>
  <si>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</si>
  <si>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</si>
  <si>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</si>
  <si>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</si>
  <si>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</si>
  <si>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</si>
  <si>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</si>
  <si>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</si>
  <si>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</si>
  <si>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</si>
  <si>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</si>
  <si>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</si>
  <si>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</si>
  <si>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</si>
  <si>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</si>
  <si>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</si>
  <si>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</si>
  <si>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</si>
  <si>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</si>
  <si>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</si>
  <si>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</si>
  <si>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</si>
  <si>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</si>
  <si>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</si>
  <si>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</si>
  <si>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</si>
  <si>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</si>
  <si>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</si>
  <si>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</si>
  <si>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</si>
  <si>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</si>
  <si>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</si>
  <si>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</si>
  <si>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</si>
  <si>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</si>
  <si>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</si>
  <si>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</si>
  <si>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</si>
  <si>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</si>
  <si>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</si>
  <si>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</si>
  <si>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</si>
  <si>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</si>
  <si>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</si>
  <si>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</si>
  <si>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</si>
  <si>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</si>
  <si>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</si>
  <si>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</si>
  <si>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</si>
  <si>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</si>
  <si>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</si>
  <si>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</si>
  <si>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</si>
  <si>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</si>
  <si>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</si>
  <si>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</si>
  <si>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</si>
  <si>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</si>
  <si>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</si>
  <si>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</si>
  <si>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</si>
  <si>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</si>
  <si>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</si>
  <si>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</si>
  <si>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</si>
  <si>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</si>
  <si>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</si>
  <si>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</si>
  <si>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</si>
  <si>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</si>
  <si>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</si>
  <si>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</si>
  <si>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</si>
  <si>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</si>
  <si>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</si>
  <si>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</si>
  <si>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</si>
  <si>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</si>
  <si>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</si>
  <si>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</si>
  <si>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</si>
  <si>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</si>
  <si>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</si>
  <si>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</si>
  <si>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</si>
  <si>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</si>
  <si>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</si>
  <si>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</si>
  <si>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</si>
  <si>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</si>
  <si>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</si>
  <si>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</si>
  <si>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</si>
  <si>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</si>
  <si>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</si>
  <si>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</si>
  <si>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</si>
  <si>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</si>
  <si>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</si>
  <si>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</si>
  <si>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</si>
  <si>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</si>
  <si>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</si>
  <si>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</si>
  <si>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</si>
  <si>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</si>
  <si>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</si>
  <si>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</si>
  <si>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</si>
  <si>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</si>
  <si>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</si>
  <si>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</si>
  <si>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</si>
  <si>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</si>
  <si>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</si>
  <si>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</si>
  <si>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</si>
  <si>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</si>
  <si>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</si>
  <si>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</si>
  <si>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</si>
  <si>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</si>
  <si>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</si>
  <si>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</si>
  <si>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</si>
  <si>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</si>
  <si>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</si>
  <si>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</si>
  <si>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</si>
  <si>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</si>
  <si>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</si>
  <si>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</si>
  <si>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</si>
  <si>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</si>
  <si>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</si>
  <si>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</si>
  <si>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</si>
  <si>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</si>
  <si>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</si>
  <si>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</si>
  <si>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</si>
  <si>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</si>
  <si>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</si>
  <si>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</si>
  <si>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</si>
  <si>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</si>
  <si>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</si>
  <si>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</si>
  <si>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</si>
  <si>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</si>
  <si>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</si>
  <si>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</si>
  <si>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</si>
  <si>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</si>
  <si>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</si>
  <si>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</si>
  <si>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</si>
  <si>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</si>
  <si>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</si>
  <si>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</si>
  <si>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</si>
  <si>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</si>
  <si>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</si>
  <si>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</si>
  <si>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</si>
  <si>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</si>
  <si>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</si>
  <si>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</si>
  <si>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</si>
  <si>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</si>
  <si>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</si>
  <si>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</si>
  <si>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</si>
  <si>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</si>
  <si>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</si>
  <si>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</si>
  <si>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</si>
  <si>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</si>
  <si>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</si>
  <si>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</si>
  <si>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</si>
  <si>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</si>
  <si>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</si>
  <si>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</si>
  <si>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</si>
  <si>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</si>
  <si>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</si>
  <si>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</si>
  <si>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</si>
  <si>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</si>
  <si>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</si>
  <si>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</si>
  <si>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</si>
  <si>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</si>
  <si>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</si>
  <si>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</si>
  <si>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</si>
  <si>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</si>
  <si>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</si>
  <si>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</si>
  <si>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</si>
  <si>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</si>
  <si>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</si>
  <si>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</si>
  <si>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</si>
  <si>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</si>
  <si>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</si>
  <si>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</si>
  <si>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</si>
  <si>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</si>
  <si>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</si>
  <si>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</si>
  <si>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</si>
  <si>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</si>
  <si>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</si>
  <si>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</si>
  <si>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</si>
  <si>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</si>
  <si>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</si>
  <si>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</si>
  <si>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</si>
  <si>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</si>
  <si>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</si>
  <si>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</si>
  <si>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</si>
  <si>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</si>
  <si>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</si>
  <si>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</si>
  <si>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</si>
  <si>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</si>
  <si>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</si>
  <si>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</si>
  <si>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</si>
  <si>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</si>
  <si>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</si>
  <si>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</si>
  <si>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</si>
  <si>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</si>
  <si>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</si>
  <si>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</si>
  <si>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</si>
  <si>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</si>
  <si>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</si>
  <si>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</si>
  <si>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</si>
  <si>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</si>
  <si>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</si>
  <si>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</si>
  <si>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</si>
  <si>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</si>
  <si>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</si>
  <si>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</si>
  <si>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</si>
  <si>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</si>
  <si>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</si>
  <si>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</si>
  <si>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</si>
  <si>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</si>
  <si>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</si>
  <si>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</si>
  <si>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</si>
  <si>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</si>
  <si>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</si>
  <si>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</si>
  <si>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</si>
  <si>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</si>
  <si>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</si>
  <si>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</si>
  <si>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</si>
  <si>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</si>
  <si>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</si>
  <si>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</si>
  <si>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</si>
  <si>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</si>
  <si>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</si>
  <si>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</si>
  <si>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</si>
  <si>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</si>
  <si>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</si>
  <si>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</si>
  <si>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</si>
  <si>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</si>
  <si>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</si>
  <si>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</si>
  <si>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</si>
  <si>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</si>
  <si>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</si>
  <si>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</si>
  <si>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</si>
  <si>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</si>
  <si>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</si>
  <si>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</si>
  <si>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</si>
  <si>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</si>
  <si>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</si>
  <si>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</si>
  <si>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</si>
  <si>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</si>
  <si>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</si>
  <si>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</si>
  <si>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</si>
  <si>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</si>
  <si>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</si>
  <si>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</si>
  <si>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</si>
  <si>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</si>
  <si>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</si>
  <si>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</si>
  <si>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</si>
  <si>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</si>
  <si>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</si>
  <si>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</si>
  <si>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</si>
  <si>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</si>
  <si>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</si>
  <si>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</si>
  <si>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</si>
  <si>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</si>
  <si>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</si>
  <si>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</si>
  <si>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</si>
  <si>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</si>
  <si>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</si>
  <si>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</si>
  <si>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</si>
  <si>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</si>
  <si>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</si>
  <si>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</si>
  <si>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</si>
  <si>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</si>
  <si>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</si>
  <si>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</si>
  <si>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</si>
  <si>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</si>
  <si>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</si>
  <si>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</si>
  <si>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</si>
  <si>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</si>
  <si>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</si>
  <si>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</si>
  <si>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</si>
  <si>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</si>
  <si>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</si>
  <si>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</si>
  <si>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</si>
  <si>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</si>
  <si>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</si>
  <si>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</si>
  <si>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</si>
  <si>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</si>
  <si>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</si>
  <si>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</si>
  <si>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</si>
  <si>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</si>
  <si>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</si>
  <si>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</si>
  <si>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</si>
  <si>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</si>
  <si>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</si>
  <si>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</si>
  <si>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</si>
  <si>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</si>
  <si>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</si>
  <si>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</si>
  <si>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</si>
  <si>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</si>
  <si>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</si>
  <si>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</si>
  <si>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</si>
  <si>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</si>
  <si>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</si>
  <si>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</si>
  <si>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</si>
  <si>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</si>
  <si>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</si>
  <si>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</si>
  <si>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</si>
  <si>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</si>
  <si>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</si>
  <si>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</si>
  <si>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</si>
  <si>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</si>
  <si>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</si>
  <si>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</si>
  <si>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</si>
  <si>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</si>
  <si>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</si>
  <si>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</si>
  <si>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</si>
  <si>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</si>
  <si>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</si>
  <si>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</si>
  <si>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</si>
  <si>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</si>
  <si>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</si>
  <si>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</si>
  <si>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</si>
  <si>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</si>
  <si>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</si>
  <si>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</si>
  <si>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</si>
  <si>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</si>
  <si>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</si>
  <si>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</si>
  <si>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</si>
  <si>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</si>
  <si>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</si>
  <si>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</si>
  <si>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</si>
  <si>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</si>
  <si>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</si>
  <si>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</si>
  <si>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</si>
  <si>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</si>
  <si>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</si>
  <si>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</si>
  <si>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</si>
  <si>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</si>
  <si>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</si>
  <si>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</si>
  <si>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</si>
  <si>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</si>
  <si>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</si>
  <si>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</si>
  <si>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</si>
  <si>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</si>
  <si>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</si>
  <si>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</si>
  <si>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</si>
  <si>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</si>
  <si>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</si>
  <si>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</si>
  <si>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</si>
  <si>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</si>
  <si>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</si>
  <si>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</si>
  <si>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</si>
  <si>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</si>
  <si>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</si>
  <si>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</si>
  <si>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</si>
  <si>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</si>
  <si>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</si>
  <si>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</si>
  <si>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</si>
  <si>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</si>
  <si>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</si>
  <si>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</si>
  <si>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</si>
  <si>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</si>
  <si>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</si>
  <si>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</si>
  <si>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</si>
  <si>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</si>
  <si>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</si>
  <si>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</si>
  <si>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</si>
  <si>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</si>
  <si>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</si>
  <si>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</si>
  <si>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</si>
  <si>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</si>
  <si>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</si>
  <si>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</si>
  <si>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</si>
  <si>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</si>
  <si>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</si>
  <si>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</si>
  <si>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</si>
  <si>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</si>
  <si>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</si>
  <si>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</si>
  <si>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</si>
  <si>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</si>
  <si>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</si>
  <si>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</si>
  <si>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</si>
  <si>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</si>
  <si>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</si>
  <si>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</si>
  <si>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</si>
  <si>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</si>
  <si>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</si>
  <si>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</si>
  <si>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</si>
  <si>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</si>
  <si>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</si>
  <si>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</si>
  <si>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</si>
  <si>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</si>
  <si>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</si>
  <si>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</si>
  <si>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</si>
  <si>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</si>
  <si>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</si>
  <si>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</si>
  <si>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</si>
  <si>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</si>
  <si>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</si>
  <si>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</si>
  <si>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</si>
  <si>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</si>
  <si>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</si>
  <si>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</si>
  <si>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</si>
  <si>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</si>
  <si>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</si>
  <si>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</si>
  <si>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</si>
  <si>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</si>
  <si>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</si>
  <si>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</si>
  <si>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</si>
  <si>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</si>
  <si>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</si>
  <si>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</si>
  <si>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</si>
  <si>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</si>
  <si>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</si>
  <si>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</si>
  <si>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</si>
  <si>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</si>
  <si>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</si>
  <si>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</si>
  <si>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</si>
  <si>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</si>
  <si>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</si>
  <si>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</si>
  <si>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</si>
  <si>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</si>
  <si>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</si>
  <si>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</si>
  <si>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</si>
  <si>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</si>
  <si>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</si>
  <si>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</si>
  <si>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</si>
  <si>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</si>
  <si>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</si>
  <si>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</si>
  <si>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</si>
  <si>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</si>
  <si>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</si>
  <si>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</si>
  <si>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</si>
  <si>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</si>
  <si>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</si>
  <si>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</si>
  <si>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</si>
  <si>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</si>
  <si>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</si>
  <si>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</si>
  <si>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</si>
  <si>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</si>
  <si>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</si>
  <si>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</si>
  <si>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</si>
  <si>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</si>
  <si>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</si>
  <si>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</si>
  <si>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</si>
  <si>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</si>
  <si>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</si>
  <si>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</si>
  <si>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</si>
  <si>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</si>
  <si>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</si>
  <si>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</si>
  <si>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</si>
  <si>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</si>
  <si>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</si>
  <si>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</si>
  <si>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</si>
  <si>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</si>
  <si>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</si>
  <si>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</si>
  <si>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</si>
  <si>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</si>
  <si>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</si>
  <si>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</si>
  <si>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</si>
  <si>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</si>
  <si>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</si>
  <si>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</si>
  <si>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</si>
  <si>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</si>
  <si>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</si>
  <si>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</si>
  <si>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</si>
  <si>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</si>
  <si>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</si>
  <si>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</si>
  <si>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</si>
  <si>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</si>
  <si>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</si>
  <si>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</si>
  <si>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</si>
  <si>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</si>
  <si>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</si>
  <si>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</si>
  <si>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</si>
  <si>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</si>
  <si>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</si>
  <si>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</si>
  <si>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</si>
  <si>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</si>
  <si>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</si>
  <si>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</si>
  <si>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</si>
  <si>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</si>
  <si>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</si>
  <si>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</si>
  <si>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</si>
  <si>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</si>
  <si>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</si>
  <si>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</si>
  <si>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</si>
  <si>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</si>
  <si>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</si>
  <si>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</si>
  <si>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</si>
  <si>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</si>
  <si>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</si>
  <si>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</si>
  <si>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</si>
  <si>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</si>
  <si>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</si>
  <si>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</si>
  <si>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</si>
  <si>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</si>
  <si>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</si>
  <si>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</si>
  <si>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</si>
  <si>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</si>
  <si>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</si>
  <si>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</si>
  <si>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</si>
  <si>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</si>
  <si>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</si>
  <si>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</si>
  <si>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</si>
  <si>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</si>
  <si>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</si>
  <si>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</si>
  <si>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</si>
  <si>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</si>
  <si>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</si>
  <si>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</si>
  <si>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</si>
  <si>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</si>
  <si>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</si>
  <si>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</si>
  <si>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</si>
  <si>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</si>
  <si>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</si>
  <si>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</si>
  <si>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</si>
  <si>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</si>
  <si>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</si>
  <si>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</si>
  <si>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</si>
  <si>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</si>
  <si>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</si>
  <si>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</si>
  <si>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</si>
  <si>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</si>
  <si>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</si>
  <si>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</si>
  <si>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</si>
  <si>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</si>
  <si>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</si>
  <si>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</si>
  <si>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</si>
  <si>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</si>
  <si>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</si>
  <si>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</si>
  <si>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</si>
  <si>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</si>
  <si>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</si>
  <si>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</si>
  <si>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</si>
  <si>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</si>
  <si>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</si>
  <si>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</si>
  <si>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</si>
  <si>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</si>
  <si>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</si>
  <si>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</si>
  <si>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</si>
  <si>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</si>
  <si>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</si>
  <si>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</si>
  <si>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</si>
  <si>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</si>
  <si>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</si>
  <si>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</si>
  <si>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</si>
  <si>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</si>
  <si>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</si>
  <si>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</si>
  <si>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</si>
  <si>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</si>
  <si>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</si>
  <si>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</si>
  <si>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</si>
  <si>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</si>
  <si>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</si>
  <si>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</si>
  <si>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</si>
  <si>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</si>
  <si>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</si>
  <si>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</si>
  <si>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</si>
  <si>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</si>
  <si>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</si>
  <si>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</si>
  <si>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</si>
  <si>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</si>
  <si>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</si>
  <si>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</si>
  <si>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</si>
  <si>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</si>
  <si>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</si>
  <si>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</si>
  <si>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</si>
  <si>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</si>
  <si>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</si>
  <si>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</si>
  <si>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</si>
  <si>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</si>
  <si>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</si>
  <si>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</si>
  <si>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</si>
  <si>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</si>
  <si>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</si>
  <si>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</si>
  <si>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</si>
  <si>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</si>
  <si>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</si>
  <si>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</si>
  <si>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</si>
  <si>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</si>
  <si>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</si>
  <si>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</si>
  <si>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</si>
  <si>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</si>
  <si>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</si>
  <si>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</si>
  <si>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</si>
  <si>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</si>
  <si>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</si>
  <si>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</si>
  <si>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</si>
  <si>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</si>
  <si>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</si>
  <si>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</si>
  <si>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</si>
  <si>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</si>
  <si>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</si>
  <si>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</si>
  <si>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</si>
  <si>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</si>
  <si>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</si>
  <si>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</si>
  <si>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</si>
  <si>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</si>
  <si>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</si>
  <si>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</si>
  <si>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</si>
  <si>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</si>
  <si>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</si>
  <si>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</si>
  <si>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</si>
  <si>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</si>
  <si>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</si>
  <si>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</si>
  <si>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</si>
  <si>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</si>
  <si>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</si>
  <si>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</si>
  <si>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</si>
  <si>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</si>
  <si>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</si>
  <si>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</si>
  <si>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</si>
  <si>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</si>
  <si>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</si>
  <si>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</si>
  <si>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</si>
  <si>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</si>
  <si>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</si>
  <si>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</si>
  <si>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</si>
  <si>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</si>
  <si>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</si>
  <si>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</si>
  <si>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</si>
  <si>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</si>
  <si>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</si>
  <si>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</si>
  <si>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</si>
  <si>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</si>
  <si>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</si>
  <si>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</si>
  <si>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</si>
  <si>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</si>
  <si>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</si>
  <si>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</si>
  <si>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</si>
  <si>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</si>
  <si>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</si>
  <si>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</si>
  <si>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</si>
  <si>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</si>
  <si>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</si>
  <si>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</si>
  <si>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</si>
  <si>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</si>
  <si>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</si>
  <si>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</si>
  <si>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</si>
  <si>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</si>
  <si>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</si>
  <si>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</si>
  <si>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</si>
  <si>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</si>
  <si>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</si>
  <si>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</si>
  <si>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</si>
  <si>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</si>
  <si>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</si>
  <si>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</si>
  <si>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</si>
  <si>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</si>
  <si>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</si>
  <si>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</si>
  <si>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</si>
  <si>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</si>
  <si>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</si>
  <si>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</si>
  <si>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</si>
  <si>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</si>
  <si>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</si>
  <si>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</si>
  <si>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</si>
  <si>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</si>
  <si>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</si>
  <si>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</si>
  <si>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</si>
  <si>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</si>
  <si>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</si>
  <si>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</si>
  <si>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</si>
  <si>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</si>
  <si>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</si>
  <si>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</si>
  <si>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</si>
  <si>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</si>
  <si>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</si>
  <si>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</si>
  <si>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</si>
  <si>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</si>
  <si>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</si>
  <si>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</si>
  <si>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</si>
  <si>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</si>
  <si>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</si>
  <si>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</si>
  <si>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</si>
  <si>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</si>
  <si>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</si>
  <si>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</si>
  <si>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</si>
  <si>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</si>
  <si>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</si>
  <si>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</si>
  <si>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</si>
  <si>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</si>
  <si>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</si>
  <si>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</si>
  <si>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</si>
  <si>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</si>
  <si>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</si>
  <si>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</si>
  <si>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</si>
  <si>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</si>
  <si>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</si>
  <si>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</si>
  <si>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</si>
  <si>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</si>
  <si>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</si>
  <si>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</si>
  <si>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</si>
  <si>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</si>
  <si>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</si>
  <si>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</si>
  <si>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</si>
  <si>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</si>
  <si>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</si>
  <si>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</si>
  <si>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</si>
  <si>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</si>
  <si>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</si>
  <si>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</si>
  <si>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</si>
  <si>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</si>
  <si>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</si>
  <si>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</si>
  <si>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</si>
  <si>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</si>
  <si>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</si>
  <si>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</si>
  <si>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</si>
  <si>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</si>
  <si>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</si>
  <si>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</si>
  <si>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</si>
  <si>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</si>
  <si>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</si>
  <si>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</si>
  <si>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</si>
  <si>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</si>
  <si>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</si>
  <si>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</si>
  <si>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</si>
  <si>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</si>
  <si>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</si>
  <si>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</si>
  <si>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</si>
  <si>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</si>
  <si>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</si>
  <si>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</si>
  <si>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</si>
  <si>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</si>
  <si>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</si>
  <si>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</si>
  <si>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</si>
  <si>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</si>
  <si>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</si>
  <si>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</si>
  <si>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</si>
  <si>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</si>
  <si>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</si>
  <si>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</si>
  <si>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</si>
  <si>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</si>
  <si>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</si>
  <si>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</si>
  <si>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</si>
  <si>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</si>
  <si>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</si>
  <si>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</si>
  <si>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</si>
  <si>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</si>
  <si>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</si>
  <si>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</si>
  <si>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</si>
  <si>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</si>
  <si>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</si>
  <si>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</si>
  <si>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</si>
  <si>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</si>
  <si>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</si>
  <si>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</si>
  <si>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</si>
  <si>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</si>
  <si>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</si>
  <si>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</si>
  <si>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</si>
  <si>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</si>
  <si>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</si>
  <si>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</si>
  <si>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</si>
  <si>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</si>
  <si>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</si>
  <si>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</si>
  <si>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</si>
  <si>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</si>
  <si>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</si>
  <si>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</si>
  <si>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</si>
  <si>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</si>
  <si>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</si>
  <si>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</si>
  <si>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</si>
  <si>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</si>
  <si>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</si>
  <si>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</si>
  <si>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</si>
  <si>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</si>
  <si>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</si>
  <si>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</si>
  <si>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</si>
  <si>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</si>
  <si>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</si>
  <si>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</si>
  <si>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</si>
  <si>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</si>
  <si>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</si>
  <si>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</si>
  <si>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</si>
  <si>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</si>
  <si>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</si>
  <si>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</si>
  <si>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</si>
  <si>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</si>
  <si>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</si>
  <si>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</si>
  <si>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</si>
  <si>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</si>
  <si>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</si>
  <si>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</si>
  <si>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</si>
  <si>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</si>
  <si>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</si>
  <si>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</si>
  <si>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</si>
  <si>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</si>
  <si>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</si>
  <si>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</si>
  <si>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</si>
  <si>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</si>
  <si>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</si>
  <si>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</si>
  <si>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</si>
  <si>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</si>
  <si>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</si>
  <si>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</si>
  <si>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</si>
  <si>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</si>
  <si>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</si>
  <si>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</si>
  <si>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</si>
  <si>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</si>
  <si>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</si>
  <si>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</si>
  <si>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</si>
  <si>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</si>
  <si>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</si>
  <si>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</si>
  <si>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</si>
  <si>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</si>
  <si>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</si>
  <si>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</si>
  <si>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</si>
  <si>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</si>
  <si>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</si>
  <si>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</si>
  <si>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</si>
  <si>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</si>
  <si>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</si>
  <si>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</si>
  <si>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</si>
  <si>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</si>
  <si>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</si>
  <si>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</si>
  <si>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</si>
  <si>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</si>
  <si>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</si>
  <si>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</si>
  <si>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</si>
  <si>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</si>
  <si>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</si>
  <si>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</si>
  <si>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</si>
  <si>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</si>
  <si>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</si>
  <si>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</si>
  <si>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</si>
  <si>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</si>
  <si>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</si>
  <si>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</si>
  <si>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</si>
  <si>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</si>
  <si>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</si>
  <si>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</si>
  <si>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</si>
  <si>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</si>
  <si>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</si>
  <si>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</si>
  <si>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</si>
  <si>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</si>
  <si>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</si>
  <si>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</si>
  <si>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</si>
  <si>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</si>
  <si>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</si>
  <si>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</si>
  <si>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</si>
  <si>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</si>
  <si>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</si>
  <si>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</si>
  <si>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</si>
  <si>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</si>
  <si>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</si>
  <si>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</si>
  <si>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</si>
  <si>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</si>
  <si>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</si>
  <si>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</si>
  <si>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</si>
  <si>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</si>
  <si>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</si>
  <si>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</si>
  <si>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</si>
  <si>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</si>
  <si>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</si>
  <si>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</si>
  <si>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</si>
  <si>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</si>
  <si>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</si>
  <si>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</si>
  <si>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</si>
  <si>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</si>
  <si>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</si>
  <si>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</si>
  <si>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</si>
  <si>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</si>
  <si>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</si>
  <si>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</si>
  <si>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</si>
  <si>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</si>
  <si>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</si>
  <si>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</si>
  <si>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</si>
  <si>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</si>
  <si>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</si>
  <si>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</si>
  <si>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</si>
  <si>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</si>
  <si>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</si>
  <si>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</si>
  <si>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</si>
  <si>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</si>
  <si>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</si>
  <si>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</si>
  <si>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</si>
  <si>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</si>
  <si>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</si>
  <si>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</si>
  <si>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</si>
  <si>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</si>
  <si>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</si>
  <si>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</si>
  <si>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</si>
  <si>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</si>
  <si>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</si>
  <si>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</si>
  <si>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</si>
  <si>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</si>
  <si>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</si>
  <si>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</si>
  <si>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</si>
  <si>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</si>
  <si>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</si>
  <si>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</si>
  <si>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</si>
  <si>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</si>
  <si>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</si>
  <si>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</si>
  <si>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</si>
  <si>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</si>
  <si>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</si>
  <si>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</si>
  <si>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</si>
  <si>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</si>
  <si>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</si>
  <si>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</si>
  <si>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</si>
  <si>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</si>
  <si>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</si>
  <si>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</si>
  <si>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</si>
  <si>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</si>
  <si>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</si>
  <si>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</si>
  <si>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</si>
  <si>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</si>
  <si>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</si>
  <si>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</si>
  <si>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</si>
  <si>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</si>
  <si>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</si>
  <si>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</si>
  <si>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</si>
  <si>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</si>
  <si>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</si>
  <si>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</si>
  <si>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</si>
  <si>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</si>
  <si>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</si>
  <si>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</si>
  <si>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</si>
  <si>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</si>
  <si>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</si>
  <si>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</si>
  <si>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</si>
  <si>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</si>
  <si>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</si>
  <si>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</si>
  <si>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</si>
  <si>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</si>
  <si>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</si>
  <si>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</si>
  <si>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</si>
  <si>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</si>
  <si>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</si>
  <si>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</si>
  <si>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</si>
  <si>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</si>
  <si>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</si>
  <si>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</si>
  <si>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</si>
  <si>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</si>
  <si>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</si>
  <si>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</si>
  <si>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</si>
  <si>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</si>
  <si>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</si>
  <si>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</si>
  <si>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</si>
  <si>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</si>
  <si>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</si>
  <si>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</si>
  <si>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</si>
  <si>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</si>
  <si>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</si>
  <si>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</si>
  <si>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</si>
  <si>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</si>
  <si>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</si>
  <si>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</si>
  <si>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</si>
  <si>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</si>
  <si>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</si>
  <si>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</si>
  <si>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</si>
  <si>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</si>
  <si>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</si>
  <si>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</si>
  <si>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</si>
  <si>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</si>
  <si>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</si>
  <si>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</si>
  <si>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</si>
  <si>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</si>
  <si>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</si>
  <si>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</si>
  <si>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</si>
  <si>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</si>
  <si>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</si>
  <si>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</si>
  <si>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</si>
  <si>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</si>
  <si>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</si>
  <si>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</si>
  <si>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</si>
  <si>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</si>
  <si>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</si>
  <si>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</si>
  <si>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</si>
  <si>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</si>
  <si>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</si>
  <si>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</si>
  <si>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</si>
  <si>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</si>
  <si>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</si>
  <si>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</si>
  <si>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</si>
  <si>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</si>
  <si>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</si>
  <si>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</si>
  <si>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</si>
  <si>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</si>
  <si>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</si>
  <si>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</si>
  <si>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</si>
  <si>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</si>
  <si>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</si>
  <si>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</si>
  <si>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</si>
  <si>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</si>
  <si>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</si>
  <si>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</si>
  <si>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</si>
  <si>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</si>
  <si>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</si>
  <si>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</si>
  <si>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</si>
  <si>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</si>
  <si>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</si>
  <si>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</si>
  <si>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</si>
  <si>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</si>
  <si>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</si>
  <si>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</si>
  <si>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</si>
  <si>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</si>
  <si>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</si>
  <si>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</si>
  <si>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</si>
  <si>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</si>
  <si>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</si>
  <si>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</si>
  <si>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</si>
  <si>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</si>
  <si>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</si>
  <si>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</si>
  <si>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</si>
  <si>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</si>
  <si>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</si>
  <si>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</si>
  <si>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</si>
  <si>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</si>
  <si>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</si>
  <si>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</si>
  <si>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</si>
  <si>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</si>
  <si>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</si>
  <si>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</si>
  <si>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</si>
  <si>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</si>
  <si>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</si>
  <si>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</si>
  <si>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</si>
  <si>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</si>
  <si>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</si>
  <si>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</si>
  <si>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</si>
  <si>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</si>
  <si>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</si>
  <si>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</si>
  <si>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</si>
  <si>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</si>
  <si>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</si>
  <si>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</si>
  <si>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</si>
  <si>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</si>
  <si>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</si>
  <si>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</si>
  <si>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</si>
  <si>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</si>
  <si>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</si>
  <si>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</si>
  <si>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</si>
  <si>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</si>
  <si>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</si>
  <si>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</si>
  <si>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</si>
  <si>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</si>
  <si>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</si>
  <si>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</si>
  <si>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</si>
  <si>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</si>
  <si>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</si>
  <si>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</si>
  <si>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</si>
  <si>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</si>
  <si>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</si>
  <si>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</si>
  <si>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</si>
  <si>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</si>
  <si>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</si>
  <si>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</si>
  <si>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</si>
  <si>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</si>
  <si>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</si>
  <si>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</si>
  <si>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</si>
  <si>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</si>
  <si>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</si>
  <si>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</si>
  <si>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</si>
  <si>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</si>
  <si>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</si>
  <si>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</si>
  <si>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</si>
  <si>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</si>
  <si>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</si>
  <si>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</si>
  <si>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</si>
  <si>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</si>
  <si>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</si>
  <si>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</si>
  <si>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</si>
  <si>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</si>
  <si>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</si>
  <si>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</si>
  <si>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</si>
  <si>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</si>
  <si>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</si>
  <si>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</si>
  <si>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</si>
  <si>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</si>
  <si>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</si>
  <si>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</si>
  <si>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</si>
  <si>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</si>
  <si>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</si>
  <si>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</si>
  <si>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</si>
  <si>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</si>
  <si>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</si>
  <si>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</si>
  <si>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</si>
  <si>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</si>
  <si>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</si>
  <si>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</si>
  <si>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</si>
  <si>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</si>
  <si>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</si>
  <si>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</si>
  <si>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</si>
  <si>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</si>
  <si>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</si>
  <si>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</si>
  <si>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</si>
  <si>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</si>
  <si>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</si>
  <si>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</si>
  <si>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</si>
  <si>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</si>
  <si>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</si>
  <si>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</si>
  <si>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</si>
  <si>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</si>
  <si>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</si>
  <si>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</si>
  <si>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</si>
  <si>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</si>
  <si>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</si>
  <si>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</si>
  <si>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</si>
  <si>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</si>
  <si>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</si>
  <si>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</si>
  <si>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</si>
  <si>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</si>
  <si>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</si>
  <si>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</si>
  <si>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</si>
  <si>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</si>
  <si>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</si>
  <si>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</si>
  <si>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</si>
  <si>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</si>
  <si>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</si>
  <si>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</si>
  <si>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</si>
  <si>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</si>
  <si>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</si>
  <si>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</si>
  <si>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</si>
  <si>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</si>
  <si>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</si>
  <si>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</si>
  <si>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</si>
  <si>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</si>
  <si>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</si>
  <si>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</si>
  <si>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</si>
  <si>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</si>
  <si>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</si>
  <si>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</si>
  <si>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</si>
  <si>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</si>
  <si>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</si>
  <si>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</si>
  <si>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</si>
  <si>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</si>
  <si>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</si>
  <si>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</si>
  <si>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</si>
  <si>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</si>
  <si>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</si>
  <si>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</si>
  <si>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</si>
  <si>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</si>
  <si>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</si>
  <si>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</si>
  <si>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</si>
  <si>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</si>
  <si>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</si>
  <si>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</si>
  <si>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</si>
  <si>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</si>
  <si>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</si>
  <si>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</si>
  <si>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</si>
  <si>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</si>
  <si>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</si>
  <si>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</si>
  <si>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</si>
  <si>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</si>
  <si>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</si>
  <si>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</si>
  <si>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</si>
  <si>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</si>
  <si>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</si>
  <si>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</si>
  <si>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</si>
  <si>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</si>
  <si>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</si>
  <si>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</si>
  <si>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</si>
  <si>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</si>
  <si>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</si>
  <si>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</si>
  <si>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</si>
  <si>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</si>
  <si>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</si>
  <si>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</si>
  <si>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</si>
  <si>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</si>
  <si>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</si>
  <si>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</si>
  <si>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</si>
  <si>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</si>
  <si>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</si>
  <si>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</si>
  <si>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</si>
  <si>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</si>
  <si>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</si>
  <si>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</si>
  <si>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</si>
  <si>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</si>
  <si>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</si>
  <si>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</si>
  <si>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</si>
  <si>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</si>
  <si>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</si>
  <si>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</si>
  <si>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</si>
  <si>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</si>
  <si>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</si>
  <si>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</si>
  <si>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</si>
  <si>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</si>
  <si>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</si>
  <si>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</si>
  <si>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</si>
  <si>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</si>
  <si>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</si>
  <si>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</si>
  <si>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</si>
  <si>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</si>
  <si>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</si>
  <si>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</si>
  <si>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</si>
  <si>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</si>
  <si>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</si>
  <si>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</si>
  <si>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</si>
  <si>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</si>
  <si>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</si>
  <si>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</si>
  <si>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</si>
  <si>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</si>
  <si>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</si>
  <si>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</si>
  <si>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</si>
  <si>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</si>
  <si>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</si>
  <si>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</si>
  <si>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</si>
  <si>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</si>
  <si>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</si>
  <si>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</si>
  <si>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</si>
  <si>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</si>
  <si>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</si>
  <si>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</si>
  <si>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</si>
  <si>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</si>
  <si>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</si>
  <si>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</si>
  <si>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</si>
  <si>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</si>
  <si>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</si>
  <si>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</si>
  <si>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</si>
  <si>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</si>
  <si>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</si>
  <si>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</si>
  <si>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</si>
  <si>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</si>
  <si>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</si>
  <si>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</si>
  <si>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</si>
  <si>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</si>
  <si>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</si>
  <si>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</si>
  <si>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</si>
  <si>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</si>
  <si>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</si>
  <si>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</si>
  <si>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</si>
  <si>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</si>
  <si>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</si>
  <si>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</si>
  <si>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</si>
  <si>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</si>
  <si>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</si>
  <si>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</si>
  <si>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</si>
  <si>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</si>
  <si>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</si>
  <si>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</si>
  <si>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</si>
  <si>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</si>
  <si>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</si>
  <si>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</si>
  <si>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</si>
  <si>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</si>
  <si>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</si>
  <si>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</si>
  <si>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</si>
  <si>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</si>
  <si>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</si>
  <si>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</si>
  <si>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</si>
  <si>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</si>
  <si>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</si>
  <si>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</si>
  <si>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</si>
  <si>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</si>
  <si>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</si>
  <si>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</si>
  <si>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</si>
  <si>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</si>
  <si>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</si>
  <si>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</si>
  <si>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</si>
  <si>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</si>
  <si>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</si>
  <si>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</si>
  <si>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</si>
  <si>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</si>
  <si>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</si>
  <si>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</si>
  <si>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</si>
  <si>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</si>
  <si>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</si>
  <si>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</si>
  <si>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</si>
  <si>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</si>
  <si>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</si>
  <si>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</si>
  <si>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</si>
  <si>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</si>
  <si>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</si>
  <si>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</si>
  <si>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</si>
  <si>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</si>
  <si>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</si>
  <si>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</si>
  <si>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</si>
  <si>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</si>
  <si>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</si>
  <si>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</si>
  <si>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</si>
  <si>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</si>
  <si>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</si>
  <si>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</si>
  <si>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</si>
  <si>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</si>
  <si>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</si>
  <si>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</si>
  <si>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</si>
  <si>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</si>
  <si>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</si>
  <si>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</si>
  <si>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</si>
  <si>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</si>
  <si>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</si>
  <si>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</si>
  <si>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</si>
  <si>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</si>
  <si>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</si>
  <si>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</si>
  <si>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</si>
  <si>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</si>
  <si>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</si>
  <si>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</si>
  <si>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</si>
  <si>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</si>
  <si>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</si>
  <si>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</si>
  <si>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</si>
  <si>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</si>
  <si>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</si>
  <si>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</si>
  <si>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</si>
  <si>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</si>
  <si>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</si>
  <si>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</si>
  <si>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</si>
  <si>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</si>
  <si>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</si>
  <si>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</si>
  <si>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</si>
  <si>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</si>
  <si>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</si>
  <si>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</si>
  <si>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</si>
  <si>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</si>
  <si>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</si>
  <si>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</si>
  <si>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</si>
  <si>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</si>
  <si>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</si>
  <si>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</si>
  <si>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</si>
  <si>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</si>
  <si>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</si>
  <si>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</si>
  <si>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</si>
  <si>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</si>
  <si>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</si>
  <si>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</si>
  <si>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</si>
  <si>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</si>
  <si>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</si>
  <si>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</si>
  <si>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</si>
  <si>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</si>
  <si>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</si>
  <si>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</si>
  <si>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</si>
  <si>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</si>
  <si>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</si>
  <si>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</si>
  <si>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</si>
  <si>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</si>
  <si>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</si>
  <si>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</si>
  <si>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</si>
  <si>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</si>
  <si>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</si>
  <si>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</si>
  <si>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</si>
  <si>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</si>
  <si>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</si>
  <si>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</si>
  <si>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</si>
  <si>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</si>
  <si>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</si>
  <si>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</si>
  <si>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</si>
  <si>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</si>
  <si>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</si>
  <si>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</si>
  <si>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</si>
  <si>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</si>
  <si>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</si>
  <si>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</si>
  <si>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</si>
  <si>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</si>
  <si>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</si>
  <si>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</si>
  <si>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</si>
  <si>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</si>
  <si>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</si>
  <si>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</si>
  <si>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</si>
  <si>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</si>
  <si>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</si>
  <si>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</si>
  <si>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</si>
  <si>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</si>
  <si>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</si>
  <si>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</si>
  <si>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</si>
  <si>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</si>
  <si>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</si>
  <si>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</si>
  <si>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</si>
  <si>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</si>
  <si>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</si>
  <si>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</si>
  <si>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</si>
  <si>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</si>
  <si>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</si>
  <si>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</si>
  <si>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</si>
  <si>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</si>
  <si>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</si>
  <si>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</si>
  <si>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</si>
  <si>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</si>
  <si>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</si>
  <si>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</si>
  <si>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</si>
  <si>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</si>
  <si>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</si>
  <si>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</si>
  <si>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</si>
  <si>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</si>
  <si>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</si>
  <si>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</si>
  <si>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</si>
  <si>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</si>
  <si>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</si>
  <si>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</si>
  <si>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</si>
  <si>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</si>
  <si>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</si>
  <si>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</si>
  <si>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</si>
  <si>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</si>
  <si>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</si>
  <si>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</si>
  <si>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</si>
  <si>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</si>
  <si>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</si>
  <si>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</si>
  <si>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</si>
  <si>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</si>
  <si>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</si>
  <si>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</si>
  <si>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</si>
  <si>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</si>
  <si>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</si>
  <si>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</si>
  <si>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</si>
  <si>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</si>
  <si>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</si>
  <si>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</si>
  <si>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</si>
  <si>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</si>
  <si>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</si>
  <si>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</si>
  <si>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</si>
  <si>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</si>
  <si>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</si>
  <si>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</si>
  <si>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</si>
  <si>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</si>
  <si>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</si>
  <si>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</si>
  <si>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</si>
  <si>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</si>
  <si>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</si>
  <si>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</si>
  <si>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</si>
  <si>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</si>
  <si>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</si>
  <si>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</si>
  <si>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</si>
  <si>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</si>
  <si>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</si>
  <si>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</si>
  <si>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</si>
  <si>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</si>
  <si>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</si>
  <si>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</si>
  <si>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</si>
  <si>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</si>
  <si>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</si>
  <si>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</si>
  <si>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</si>
  <si>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</si>
  <si>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</si>
  <si>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</si>
  <si>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</si>
  <si>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</si>
  <si>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</si>
  <si>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</si>
  <si>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</si>
  <si>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</si>
  <si>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</si>
  <si>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</si>
  <si>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</si>
  <si>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</si>
  <si>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</si>
  <si>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</si>
  <si>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</si>
  <si>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</si>
  <si>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</si>
  <si>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</si>
  <si>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</si>
  <si>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</si>
  <si>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</si>
  <si>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</si>
  <si>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</si>
  <si>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</si>
  <si>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</si>
  <si>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</si>
  <si>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</si>
  <si>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</si>
  <si>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</si>
  <si>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</si>
  <si>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</si>
  <si>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</si>
  <si>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</si>
  <si>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</si>
  <si>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</si>
  <si>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</si>
  <si>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</si>
  <si>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</si>
  <si>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</si>
  <si>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</si>
  <si>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</si>
  <si>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</si>
  <si>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</si>
  <si>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</si>
  <si>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</si>
  <si>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</si>
  <si>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</si>
  <si>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</si>
  <si>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</si>
  <si>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</si>
  <si>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</si>
  <si>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</si>
  <si>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</si>
  <si>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</si>
  <si>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</si>
  <si>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</si>
  <si>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</si>
  <si>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</si>
  <si>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</si>
  <si>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</si>
  <si>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</si>
  <si>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</si>
  <si>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</si>
  <si>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</si>
  <si>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</si>
  <si>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</si>
  <si>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</si>
  <si>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</si>
  <si>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</si>
  <si>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</si>
  <si>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</si>
  <si>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</si>
  <si>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</si>
  <si>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</si>
  <si>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</si>
  <si>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</si>
  <si>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</si>
  <si>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</si>
  <si>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</si>
  <si>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</si>
  <si>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</si>
  <si>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</si>
  <si>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</si>
  <si>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</si>
  <si>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</si>
  <si>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</si>
  <si>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</si>
  <si>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</si>
  <si>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</si>
  <si>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</si>
  <si>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</si>
  <si>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</si>
  <si>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</si>
  <si>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</si>
  <si>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</si>
  <si>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</si>
  <si>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</si>
  <si>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</si>
  <si>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</si>
  <si>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</si>
  <si>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</si>
  <si>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</si>
  <si>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</si>
  <si>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</si>
  <si>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</si>
  <si>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</si>
  <si>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</si>
  <si>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</si>
  <si>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</si>
  <si>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</si>
  <si>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</si>
  <si>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</si>
  <si>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</si>
  <si>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</si>
  <si>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</si>
  <si>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</si>
  <si>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</si>
  <si>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</si>
  <si>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</si>
  <si>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</si>
  <si>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</si>
  <si>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</si>
  <si>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</si>
  <si>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</si>
  <si>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</si>
  <si>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</si>
  <si>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</si>
  <si>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</si>
  <si>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</si>
  <si>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</si>
  <si>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</si>
  <si>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</si>
  <si>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</si>
  <si>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</si>
  <si>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</si>
  <si>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</si>
  <si>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</si>
  <si>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</si>
  <si>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</si>
  <si>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</si>
  <si>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</si>
  <si>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</si>
  <si>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</si>
  <si>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</si>
  <si>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</si>
  <si>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</si>
  <si>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</si>
  <si>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</si>
  <si>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</si>
  <si>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</si>
  <si>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</si>
  <si>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</si>
  <si>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</si>
  <si>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</si>
  <si>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</si>
  <si>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</si>
  <si>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</si>
  <si>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</si>
  <si>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</si>
  <si>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</si>
  <si>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</si>
  <si>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</si>
  <si>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</si>
  <si>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</si>
  <si>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</si>
  <si>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</si>
  <si>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</si>
  <si>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</si>
  <si>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</si>
  <si>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</si>
  <si>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</si>
  <si>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</si>
  <si>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</si>
  <si>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</si>
  <si>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</si>
  <si>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</si>
  <si>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</si>
  <si>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</si>
  <si>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</si>
  <si>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</si>
  <si>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</si>
  <si>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</si>
  <si>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</si>
  <si>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</si>
  <si>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</si>
  <si>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</si>
  <si>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</si>
  <si>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</si>
  <si>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</si>
  <si>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</si>
  <si>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</si>
  <si>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</si>
  <si>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</si>
  <si>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</si>
  <si>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</si>
  <si>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</si>
  <si>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</si>
  <si>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</si>
  <si>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</si>
  <si>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</si>
  <si>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</si>
  <si>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</si>
  <si>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</si>
  <si>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</si>
  <si>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</si>
  <si>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</si>
  <si>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</si>
  <si>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</si>
  <si>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</si>
  <si>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</si>
  <si>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</si>
  <si>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</si>
  <si>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</si>
  <si>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</si>
  <si>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</si>
  <si>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</si>
  <si>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</si>
  <si>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</si>
  <si>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</si>
  <si>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</si>
  <si>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</si>
  <si>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</si>
  <si>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</si>
  <si>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</si>
  <si>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</si>
  <si>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</si>
  <si>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</si>
  <si>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</si>
  <si>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</si>
  <si>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</si>
  <si>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</si>
  <si>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</si>
  <si>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</si>
  <si>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</si>
  <si>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</si>
  <si>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</si>
  <si>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</si>
  <si>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</si>
  <si>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</si>
  <si>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</si>
  <si>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</si>
  <si>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</si>
  <si>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</si>
  <si>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</si>
  <si>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</si>
  <si>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</si>
  <si>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</si>
  <si>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</si>
  <si>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</si>
  <si>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</si>
  <si>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</si>
  <si>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</si>
  <si>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</si>
  <si>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</si>
  <si>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</si>
  <si>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</si>
  <si>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</si>
  <si>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</si>
  <si>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</si>
  <si>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</si>
  <si>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</si>
  <si>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</si>
  <si>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</si>
  <si>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</si>
  <si>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</si>
  <si>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</si>
  <si>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</si>
  <si>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</si>
  <si>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</si>
  <si>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</si>
  <si>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</si>
  <si>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</si>
  <si>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</si>
  <si>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</si>
  <si>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</si>
  <si>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</si>
  <si>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</si>
  <si>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</si>
  <si>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</si>
  <si>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</si>
  <si>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</si>
  <si>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</si>
  <si>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</si>
  <si>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</si>
  <si>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</si>
  <si>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</si>
  <si>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</si>
  <si>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</si>
  <si>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</si>
  <si>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</si>
  <si>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</si>
  <si>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</si>
  <si>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</si>
  <si>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</si>
  <si>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</si>
  <si>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</si>
  <si>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</si>
  <si>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</si>
  <si>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</si>
  <si>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</si>
  <si>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</si>
  <si>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</si>
  <si>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</si>
  <si>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</si>
  <si>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</si>
  <si>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</si>
  <si>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</si>
  <si>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</si>
  <si>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</si>
  <si>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</si>
  <si>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</si>
  <si>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</si>
  <si>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</si>
  <si>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</si>
  <si>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</si>
  <si>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</si>
  <si>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</si>
  <si>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</si>
  <si>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</si>
  <si>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</si>
  <si>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</si>
  <si>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</si>
  <si>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</si>
  <si>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</si>
  <si>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</si>
  <si>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</si>
  <si>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</si>
  <si>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</si>
  <si>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</si>
  <si>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</si>
  <si>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</si>
  <si>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</si>
  <si>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</si>
  <si>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</si>
  <si>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</si>
  <si>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</si>
  <si>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</si>
  <si>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</si>
  <si>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</si>
  <si>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</si>
  <si>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</si>
  <si>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</si>
  <si>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</si>
  <si>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</si>
  <si>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</si>
  <si>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</si>
  <si>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</si>
  <si>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</si>
  <si>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</si>
  <si>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</si>
  <si>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</si>
  <si>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</si>
  <si>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</si>
  <si>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</si>
  <si>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</si>
  <si>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</si>
  <si>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</si>
  <si>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</si>
  <si>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</si>
  <si>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</si>
  <si>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</si>
  <si>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</si>
  <si>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</si>
  <si>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</si>
  <si>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</si>
  <si>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</si>
  <si>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</si>
  <si>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</si>
  <si>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</si>
  <si>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</si>
  <si>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</si>
  <si>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</si>
  <si>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</si>
  <si>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</si>
  <si>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</si>
  <si>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</si>
  <si>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</si>
  <si>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</si>
  <si>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</si>
  <si>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</si>
  <si>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</si>
  <si>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</si>
  <si>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</si>
  <si>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</si>
  <si>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</si>
  <si>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</si>
  <si>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</si>
  <si>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</si>
  <si>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</si>
  <si>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</si>
  <si>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</si>
  <si>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</si>
  <si>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</si>
  <si>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</si>
  <si>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</si>
  <si>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</si>
  <si>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</si>
  <si>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</si>
  <si>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</si>
  <si>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</si>
  <si>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</si>
  <si>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</si>
  <si>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</si>
  <si>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</si>
  <si>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</si>
  <si>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</si>
  <si>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</si>
  <si>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</si>
  <si>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</si>
  <si>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</si>
  <si>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</si>
  <si>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</si>
  <si>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</si>
  <si>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</si>
  <si>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</si>
  <si>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</si>
  <si>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</si>
  <si>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</si>
  <si>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</si>
  <si>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</si>
  <si>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</si>
  <si>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</si>
  <si>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</si>
  <si>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</si>
  <si>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</si>
  <si>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</si>
  <si>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</si>
  <si>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</si>
  <si>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</si>
  <si>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</si>
  <si>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</si>
  <si>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</si>
  <si>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</si>
  <si>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</si>
  <si>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</si>
  <si>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</si>
  <si>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</si>
  <si>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</si>
  <si>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</si>
  <si>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</si>
  <si>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</si>
  <si>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</si>
  <si>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</si>
  <si>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</si>
  <si>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</si>
  <si>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</si>
  <si>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</si>
  <si>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</si>
  <si>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</si>
  <si>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</si>
  <si>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</si>
  <si>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</si>
  <si>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</si>
  <si>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</si>
  <si>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</si>
  <si>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</si>
  <si>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</si>
  <si>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</si>
  <si>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</si>
  <si>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</si>
  <si>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</si>
  <si>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</si>
  <si>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</si>
  <si>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</si>
  <si>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</si>
  <si>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</si>
  <si>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</si>
  <si>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</si>
  <si>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</si>
  <si>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</si>
  <si>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</si>
  <si>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</si>
  <si>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</si>
  <si>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</si>
  <si>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</si>
  <si>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</si>
  <si>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</si>
  <si>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</si>
  <si>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</si>
  <si>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</si>
  <si>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</si>
  <si>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</si>
  <si>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</si>
  <si>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</si>
  <si>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</si>
  <si>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</si>
  <si>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</si>
  <si>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</si>
  <si>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</si>
  <si>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</si>
  <si>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</si>
  <si>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</si>
  <si>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</si>
  <si>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</si>
  <si>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</si>
  <si>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</si>
  <si>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</si>
  <si>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</si>
  <si>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</si>
  <si>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</si>
  <si>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</si>
  <si>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</si>
  <si>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</si>
  <si>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</si>
  <si>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</si>
  <si>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</si>
  <si>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</si>
  <si>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</si>
  <si>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</si>
  <si>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</si>
  <si>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</si>
  <si>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</si>
  <si>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</si>
  <si>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</si>
  <si>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</si>
  <si>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</si>
  <si>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</si>
  <si>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</si>
  <si>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</si>
  <si>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</si>
  <si>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</si>
  <si>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</si>
  <si>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</si>
  <si>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</si>
  <si>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</si>
  <si>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</si>
  <si>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</si>
  <si>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</si>
  <si>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</si>
  <si>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</si>
  <si>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</si>
  <si>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</si>
  <si>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</si>
  <si>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</si>
  <si>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</si>
  <si>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</si>
  <si>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</si>
  <si>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</si>
  <si>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</si>
  <si>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</si>
  <si>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</si>
  <si>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</si>
  <si>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</si>
  <si>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</si>
  <si>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</si>
  <si>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</si>
  <si>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</si>
  <si>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</si>
  <si>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</si>
  <si>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</si>
  <si>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</si>
  <si>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</si>
  <si>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</si>
  <si>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</si>
  <si>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</si>
  <si>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</si>
  <si>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</si>
  <si>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</si>
  <si>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</si>
  <si>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</si>
  <si>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</si>
  <si>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</si>
  <si>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</si>
  <si>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</si>
  <si>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</si>
  <si>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</si>
  <si>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</si>
  <si>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</si>
  <si>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</si>
  <si>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</si>
  <si>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</si>
  <si>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</si>
  <si>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</si>
  <si>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</si>
  <si>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</si>
  <si>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</si>
  <si>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</si>
  <si>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</si>
  <si>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</si>
  <si>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</si>
  <si>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</si>
  <si>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</si>
  <si>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</si>
  <si>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</si>
  <si>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</si>
  <si>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</si>
  <si>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</si>
  <si>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</si>
  <si>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</si>
  <si>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</si>
  <si>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</si>
  <si>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</si>
  <si>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</si>
  <si>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</si>
  <si>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</si>
  <si>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</si>
  <si>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</si>
  <si>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</si>
  <si>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</si>
  <si>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</si>
  <si>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</si>
  <si>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</si>
  <si>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</si>
  <si>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</si>
  <si>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</si>
  <si>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</si>
  <si>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</si>
  <si>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</si>
  <si>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</si>
  <si>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</si>
  <si>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</si>
  <si>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</si>
  <si>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</si>
  <si>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</si>
  <si>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</si>
  <si>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</si>
  <si>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</si>
  <si>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</si>
  <si>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</si>
  <si>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</si>
  <si>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</si>
  <si>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</si>
  <si>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</si>
  <si>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</si>
  <si>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</si>
  <si>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</si>
  <si>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</si>
  <si>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</si>
  <si>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</si>
  <si>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</si>
  <si>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</si>
  <si>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</si>
  <si>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</si>
  <si>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</si>
  <si>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</si>
  <si>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</si>
  <si>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</si>
  <si>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</si>
  <si>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</si>
  <si>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</si>
  <si>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</si>
  <si>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</si>
  <si>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</si>
  <si>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</si>
  <si>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</si>
  <si>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</si>
  <si>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</si>
  <si>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</si>
  <si>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</si>
  <si>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</si>
  <si>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</si>
  <si>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</si>
  <si>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</si>
  <si>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</si>
  <si>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</si>
  <si>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</si>
  <si>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</si>
  <si>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</si>
  <si>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</si>
  <si>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</si>
  <si>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</si>
  <si>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</si>
  <si>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</si>
  <si>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</si>
  <si>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</si>
  <si>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</si>
  <si>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</si>
  <si>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</si>
  <si>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</si>
  <si>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</si>
  <si>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</si>
  <si>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</si>
  <si>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</si>
  <si>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</si>
  <si>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</si>
  <si>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</si>
  <si>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</si>
  <si>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</si>
  <si>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</si>
  <si>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</si>
  <si>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</si>
  <si>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</si>
  <si>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</si>
  <si>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</si>
  <si>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</si>
  <si>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</si>
  <si>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</si>
  <si>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</si>
  <si>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</si>
  <si>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</si>
  <si>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</si>
  <si>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</si>
  <si>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</si>
  <si>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</si>
  <si>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</si>
  <si>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</si>
  <si>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</si>
  <si>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</si>
  <si>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</si>
  <si>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</si>
  <si>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</si>
  <si>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</si>
  <si>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</si>
  <si>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</si>
  <si>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</si>
  <si>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</si>
  <si>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</si>
  <si>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</si>
  <si>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</si>
  <si>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</si>
  <si>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</si>
  <si>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</si>
  <si>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</si>
  <si>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</si>
  <si>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</si>
  <si>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</si>
  <si>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</si>
  <si>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</si>
  <si>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</si>
  <si>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</si>
  <si>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</si>
  <si>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</si>
  <si>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</si>
  <si>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</si>
  <si>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</si>
  <si>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</si>
  <si>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</si>
  <si>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</si>
  <si>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</si>
  <si>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</si>
  <si>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</si>
  <si>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</si>
  <si>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</si>
  <si>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</si>
  <si>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</si>
  <si>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</si>
  <si>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</si>
  <si>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</si>
  <si>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</si>
  <si>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</si>
  <si>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</si>
  <si>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</si>
  <si>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</si>
  <si>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</si>
  <si>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</si>
  <si>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</si>
  <si>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</si>
  <si>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</si>
  <si>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</si>
  <si>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</si>
  <si>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</si>
  <si>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</si>
  <si>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</si>
  <si>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</si>
  <si>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</si>
  <si>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</si>
  <si>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</si>
  <si>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</si>
  <si>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</si>
  <si>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</si>
  <si>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</si>
  <si>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</si>
  <si>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</si>
  <si>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</si>
  <si>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</si>
  <si>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</si>
  <si>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</si>
  <si>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</si>
  <si>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</si>
  <si>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</si>
  <si>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</si>
  <si>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</si>
  <si>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</si>
  <si>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</si>
  <si>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</si>
  <si>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</si>
  <si>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</si>
  <si>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</si>
  <si>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</si>
  <si>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</si>
  <si>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</si>
  <si>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</si>
  <si>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</si>
  <si>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</si>
  <si>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</si>
  <si>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</si>
  <si>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</si>
  <si>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</si>
  <si>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</si>
  <si>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</si>
  <si>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</si>
  <si>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</si>
  <si>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</si>
  <si>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</si>
  <si>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</si>
  <si>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</si>
  <si>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</si>
  <si>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</si>
  <si>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</si>
  <si>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</si>
  <si>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</si>
  <si>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</si>
  <si>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</si>
  <si>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</si>
  <si>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</si>
  <si>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</si>
  <si>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</si>
  <si>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</si>
  <si>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</si>
  <si>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</si>
  <si>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</si>
  <si>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</si>
  <si>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</si>
  <si>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</si>
  <si>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</si>
  <si>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</si>
  <si>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</si>
  <si>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</si>
  <si>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</si>
  <si>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</si>
  <si>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</si>
  <si>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</si>
  <si>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</si>
  <si>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</si>
  <si>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</si>
  <si>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</si>
  <si>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</si>
  <si>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</si>
  <si>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</si>
  <si>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</si>
  <si>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</si>
  <si>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</si>
  <si>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</si>
  <si>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</si>
  <si>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</si>
  <si>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</si>
  <si>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</si>
  <si>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</si>
  <si>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</si>
  <si>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</si>
  <si>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</si>
  <si>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</si>
  <si>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</si>
  <si>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</si>
  <si>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</si>
  <si>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</si>
  <si>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</si>
  <si>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</si>
  <si>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</si>
  <si>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</si>
  <si>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</si>
  <si>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</si>
  <si>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</si>
  <si>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</si>
  <si>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</si>
  <si>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</si>
  <si>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</si>
  <si>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</si>
  <si>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</si>
  <si>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</si>
  <si>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</si>
  <si>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</si>
  <si>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</si>
  <si>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</si>
  <si>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</si>
  <si>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</si>
  <si>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</si>
  <si>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</si>
  <si>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</si>
  <si>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</si>
  <si>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</si>
  <si>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</si>
  <si>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</si>
  <si>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</si>
  <si>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</si>
  <si>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</si>
  <si>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</si>
  <si>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</si>
  <si>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</si>
  <si>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</si>
  <si>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</si>
  <si>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</si>
  <si>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</si>
  <si>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</si>
  <si>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</si>
  <si>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</si>
  <si>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</si>
  <si>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</si>
  <si>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</si>
  <si>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</si>
  <si>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</si>
  <si>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</si>
  <si>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</si>
  <si>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</si>
  <si>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</si>
  <si>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</si>
  <si>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</si>
  <si>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</si>
  <si>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</si>
  <si>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</si>
  <si>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</si>
  <si>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</si>
  <si>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</si>
  <si>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</si>
  <si>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</si>
  <si>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</si>
  <si>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</si>
  <si>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</si>
  <si>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</si>
  <si>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</si>
  <si>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</si>
  <si>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</si>
  <si>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</si>
  <si>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</si>
  <si>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</si>
  <si>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</si>
  <si>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</si>
  <si>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</si>
  <si>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</si>
  <si>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</si>
  <si>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</si>
  <si>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</si>
  <si>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</si>
  <si>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</si>
  <si>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</si>
  <si>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</si>
  <si>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</si>
  <si>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</si>
  <si>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</si>
  <si>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</si>
  <si>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</si>
  <si>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</si>
  <si>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</si>
  <si>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</si>
  <si>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</si>
  <si>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</si>
  <si>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</si>
  <si>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</si>
  <si>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</si>
  <si>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</si>
  <si>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</si>
  <si>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</si>
  <si>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</si>
  <si>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</si>
  <si>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</si>
  <si>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</si>
  <si>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</si>
  <si>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</si>
  <si>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</si>
  <si>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</si>
  <si>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</si>
  <si>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</si>
  <si>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</si>
  <si>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</si>
  <si>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</si>
  <si>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</si>
  <si>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</si>
  <si>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</si>
  <si>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</si>
  <si>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</si>
  <si>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</si>
  <si>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</si>
  <si>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</si>
  <si>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</si>
  <si>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</si>
  <si>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</si>
  <si>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</si>
  <si>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</si>
  <si>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</si>
  <si>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</si>
  <si>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</si>
  <si>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</si>
  <si>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</si>
  <si>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</si>
  <si>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</si>
  <si>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</si>
  <si>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</si>
  <si>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</si>
  <si>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</si>
  <si>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</si>
  <si>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</si>
  <si>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</si>
  <si>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</si>
  <si>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</si>
  <si>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</si>
  <si>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</si>
  <si>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</si>
  <si>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</si>
  <si>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</si>
  <si>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</si>
  <si>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</si>
  <si>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</si>
  <si>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</si>
  <si>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</si>
  <si>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</si>
  <si>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</si>
  <si>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</si>
  <si>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</si>
  <si>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</si>
  <si>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</si>
  <si>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</si>
  <si>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</si>
  <si>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</si>
  <si>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</si>
  <si>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</si>
  <si>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</si>
  <si>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</si>
  <si>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</si>
  <si>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</si>
  <si>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</si>
  <si>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</si>
  <si>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</si>
  <si>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</si>
  <si>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</si>
  <si>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</si>
  <si>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</si>
  <si>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</si>
  <si>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</si>
  <si>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</si>
  <si>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</si>
  <si>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</si>
  <si>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</si>
  <si>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</si>
  <si>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</si>
  <si>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</si>
  <si>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</si>
  <si>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</si>
  <si>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</si>
  <si>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</si>
  <si>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</si>
  <si>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</si>
  <si>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</si>
  <si>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</si>
  <si>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</si>
  <si>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</si>
  <si>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</si>
  <si>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</si>
  <si>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</si>
  <si>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</si>
  <si>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</si>
  <si>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</si>
  <si>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</si>
  <si>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</si>
  <si>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</si>
  <si>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</si>
  <si>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</si>
  <si>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</si>
  <si>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</si>
  <si>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</si>
  <si>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</si>
  <si>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</si>
  <si>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</si>
  <si>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</si>
  <si>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</si>
  <si>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</si>
  <si>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</si>
  <si>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</si>
  <si>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</si>
  <si>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</si>
  <si>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</si>
  <si>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</si>
  <si>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</si>
  <si>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</si>
  <si>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</si>
  <si>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</si>
  <si>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</si>
  <si>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</si>
  <si>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</si>
  <si>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</si>
  <si>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</si>
  <si>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</si>
  <si>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</si>
  <si>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</si>
  <si>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</si>
  <si>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</si>
  <si>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</si>
  <si>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</si>
  <si>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</si>
  <si>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</si>
  <si>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</si>
  <si>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</si>
  <si>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</si>
  <si>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</si>
  <si>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</si>
  <si>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</si>
  <si>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</si>
  <si>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</si>
  <si>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</si>
  <si>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</si>
  <si>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</si>
  <si>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</si>
  <si>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</si>
  <si>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</si>
  <si>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</si>
  <si>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</si>
  <si>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</si>
  <si>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</si>
  <si>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</si>
  <si>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</si>
  <si>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</si>
  <si>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</si>
  <si>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</si>
  <si>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</si>
  <si>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</si>
  <si>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</si>
  <si>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</si>
  <si>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</si>
  <si>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</si>
  <si>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</si>
  <si>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</si>
  <si>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</si>
  <si>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</si>
  <si>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</si>
  <si>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</si>
  <si>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</si>
  <si>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</si>
  <si>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</si>
  <si>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</si>
  <si>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</si>
  <si>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</si>
  <si>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</si>
  <si>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</si>
  <si>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</si>
  <si>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</si>
  <si>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</si>
  <si>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</si>
  <si>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</si>
  <si>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</si>
  <si>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</si>
  <si>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</si>
  <si>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</si>
  <si>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</si>
  <si>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</si>
  <si>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</si>
  <si>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</si>
  <si>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</si>
  <si>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</si>
  <si>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</si>
  <si>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</si>
  <si>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</si>
  <si>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</si>
  <si>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</si>
  <si>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</si>
  <si>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</si>
  <si>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</si>
  <si>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</si>
  <si>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</si>
  <si>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</si>
  <si>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</si>
  <si>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</si>
  <si>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</si>
  <si>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</si>
  <si>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</si>
  <si>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</si>
  <si>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</si>
  <si>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</si>
  <si>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</si>
  <si>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</si>
  <si>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</si>
  <si>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</si>
  <si>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</si>
  <si>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</si>
  <si>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</si>
  <si>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</si>
  <si>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</si>
  <si>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</si>
  <si>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</si>
  <si>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</si>
  <si>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</si>
  <si>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</si>
  <si>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</si>
  <si>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</si>
  <si>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</si>
  <si>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</si>
  <si>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</si>
  <si>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</si>
  <si>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</si>
  <si>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</si>
  <si>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</si>
  <si>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</si>
  <si>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</si>
  <si>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</si>
  <si>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</si>
  <si>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</si>
  <si>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</si>
  <si>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</si>
  <si>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</si>
  <si>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</si>
  <si>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</si>
  <si>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</si>
  <si>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</si>
  <si>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</si>
  <si>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</si>
  <si>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</si>
  <si>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</si>
  <si>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</si>
  <si>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</si>
  <si>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</si>
  <si>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</si>
  <si>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</si>
  <si>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</si>
  <si>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</si>
  <si>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</si>
  <si>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</si>
  <si>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</si>
  <si>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</si>
  <si>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</si>
  <si>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</si>
  <si>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</si>
  <si>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</si>
  <si>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</si>
  <si>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</si>
  <si>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</si>
  <si>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</si>
  <si>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</si>
  <si>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</si>
  <si>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</si>
  <si>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</si>
  <si>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</si>
  <si>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</si>
  <si>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</si>
  <si>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</si>
  <si>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</si>
  <si>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</si>
  <si>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</si>
  <si>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</si>
  <si>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</si>
  <si>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</si>
  <si>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</si>
  <si>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</si>
  <si>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</si>
  <si>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</si>
  <si>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</si>
  <si>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</si>
  <si>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</si>
  <si>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</si>
  <si>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</si>
  <si>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</si>
  <si>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</si>
  <si>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</si>
  <si>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</si>
  <si>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</si>
  <si>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</si>
  <si>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</si>
  <si>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</si>
  <si>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</si>
  <si>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</si>
  <si>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</si>
  <si>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</si>
  <si>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</si>
  <si>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</si>
  <si>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</si>
  <si>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</si>
  <si>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</si>
  <si>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</si>
  <si>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</si>
  <si>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</si>
  <si>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</si>
  <si>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</si>
  <si>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</si>
  <si>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</si>
  <si>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</si>
  <si>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</si>
  <si>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</si>
  <si>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</si>
  <si>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</si>
  <si>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</si>
  <si>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</si>
  <si>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</si>
  <si>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</si>
  <si>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</si>
  <si>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</si>
  <si>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</si>
  <si>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</si>
  <si>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</si>
  <si>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</si>
  <si>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</si>
  <si>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</si>
  <si>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</si>
  <si>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</si>
  <si>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</si>
  <si>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</si>
  <si>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</si>
  <si>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</si>
  <si>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</si>
  <si>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</si>
  <si>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</si>
  <si>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</si>
  <si>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</si>
  <si>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</si>
  <si>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</si>
  <si>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</si>
  <si>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</si>
  <si>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</si>
  <si>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</si>
  <si>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</si>
  <si>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</si>
  <si>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</si>
  <si>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</si>
  <si>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</si>
  <si>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</si>
  <si>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</si>
  <si>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</si>
  <si>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</si>
  <si>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</si>
  <si>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</si>
  <si>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</si>
  <si>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</si>
  <si>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</si>
  <si>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</si>
  <si>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</si>
  <si>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</si>
  <si>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</si>
  <si>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</si>
  <si>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</si>
  <si>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</si>
  <si>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</si>
  <si>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</si>
  <si>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</si>
  <si>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</si>
  <si>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</si>
  <si>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</si>
  <si>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</si>
  <si>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</si>
  <si>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</si>
  <si>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</si>
  <si>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</si>
  <si>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</si>
  <si>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</si>
  <si>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</si>
  <si>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</si>
  <si>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</si>
  <si>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</si>
  <si>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</si>
  <si>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</si>
  <si>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</si>
  <si>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</si>
  <si>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</si>
  <si>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</si>
  <si>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</si>
  <si>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</si>
  <si>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</si>
  <si>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</si>
  <si>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</si>
  <si>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</si>
  <si>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</si>
  <si>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</si>
  <si>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</si>
  <si>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</si>
  <si>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</si>
  <si>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</si>
  <si>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</si>
  <si>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</si>
  <si>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</si>
  <si>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</si>
  <si>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</si>
  <si>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</si>
  <si>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</si>
  <si>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</si>
  <si>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</si>
  <si>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</si>
  <si>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</si>
  <si>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</si>
  <si>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</si>
  <si>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</si>
  <si>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</si>
  <si>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</si>
  <si>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</si>
  <si>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</si>
  <si>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</si>
  <si>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</si>
  <si>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</si>
  <si>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</si>
  <si>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</si>
  <si>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</si>
  <si>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</si>
  <si>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</si>
  <si>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</si>
  <si>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</si>
  <si>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</si>
  <si>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</si>
  <si>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</si>
  <si>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</si>
  <si>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</si>
  <si>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</si>
  <si>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</si>
  <si>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</si>
  <si>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</si>
  <si>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</si>
  <si>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</si>
  <si>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</si>
  <si>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</si>
  <si>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</si>
  <si>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</si>
  <si>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</si>
  <si>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</si>
  <si>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</si>
  <si>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</si>
  <si>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</si>
  <si>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</si>
  <si>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</si>
  <si>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</si>
  <si>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</si>
  <si>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</si>
  <si>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</si>
  <si>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</si>
  <si>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</si>
  <si>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</si>
  <si>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</si>
  <si>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</si>
  <si>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</si>
  <si>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</si>
  <si>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</si>
  <si>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</si>
  <si>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</si>
  <si>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</si>
  <si>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</si>
  <si>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</si>
  <si>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</si>
  <si>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</si>
  <si>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</si>
  <si>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</si>
  <si>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</si>
  <si>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</si>
  <si>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</si>
  <si>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</si>
  <si>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</si>
  <si>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</si>
  <si>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</si>
  <si>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</si>
  <si>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</si>
  <si>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</si>
  <si>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</si>
  <si>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</si>
  <si>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</si>
  <si>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</si>
  <si>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</si>
  <si>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</si>
  <si>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</si>
  <si>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</si>
  <si>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</si>
  <si>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</si>
  <si>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</si>
  <si>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</si>
  <si>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</si>
  <si>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</si>
  <si>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</si>
  <si>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</si>
  <si>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</si>
  <si>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</si>
  <si>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</si>
  <si>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</si>
  <si>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</si>
  <si>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</si>
  <si>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</si>
  <si>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</si>
  <si>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</si>
  <si>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</si>
  <si>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</si>
  <si>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</si>
  <si>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</si>
  <si>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</si>
  <si>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</si>
  <si>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</si>
  <si>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</si>
  <si>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</si>
  <si>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</si>
  <si>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</si>
  <si>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</si>
  <si>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</si>
  <si>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</si>
  <si>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</si>
  <si>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</si>
  <si>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</si>
  <si>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</si>
  <si>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</si>
  <si>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</si>
  <si>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</si>
  <si>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</si>
  <si>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</si>
  <si>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</si>
  <si>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</si>
  <si>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</si>
  <si>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</si>
  <si>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</si>
  <si>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</si>
  <si>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</si>
  <si>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</si>
  <si>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</si>
  <si>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</si>
  <si>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</si>
  <si>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</si>
  <si>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</si>
  <si>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</si>
  <si>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</si>
  <si>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</si>
  <si>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</si>
  <si>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</si>
  <si>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</si>
  <si>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</si>
  <si>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</si>
  <si>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</si>
  <si>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</si>
  <si>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</si>
  <si>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</si>
  <si>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</si>
  <si>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</si>
  <si>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</si>
  <si>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</si>
  <si>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</si>
  <si>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</si>
  <si>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</si>
  <si>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</si>
  <si>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</si>
  <si>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</si>
  <si>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</si>
  <si>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</si>
  <si>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</si>
  <si>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</si>
  <si>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</si>
  <si>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</si>
  <si>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</si>
  <si>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</si>
  <si>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</si>
  <si>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</si>
  <si>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</si>
  <si>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</si>
  <si>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</si>
  <si>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</si>
  <si>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</si>
  <si>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</si>
  <si>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</si>
  <si>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</si>
  <si>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</si>
  <si>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</si>
  <si>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</si>
  <si>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</si>
  <si>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</si>
  <si>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</si>
  <si>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</si>
  <si>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</si>
  <si>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</si>
  <si>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</si>
  <si>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</si>
  <si>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</si>
  <si>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</si>
  <si>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</si>
  <si>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</si>
  <si>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</si>
  <si>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</si>
  <si>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</si>
  <si>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</si>
  <si>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</si>
  <si>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</si>
  <si>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</si>
  <si>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</si>
  <si>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</si>
  <si>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</si>
  <si>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</si>
  <si>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</si>
  <si>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</si>
  <si>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</si>
  <si>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</si>
  <si>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</si>
  <si>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</si>
  <si>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</si>
  <si>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</si>
  <si>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</si>
  <si>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</si>
  <si>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</si>
  <si>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</si>
  <si>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</si>
  <si>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</si>
  <si>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</si>
  <si>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</si>
  <si>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</si>
  <si>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</si>
  <si>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</si>
  <si>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</si>
  <si>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</si>
  <si>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</si>
  <si>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</si>
  <si>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</si>
  <si>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</si>
  <si>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</si>
  <si>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</si>
  <si>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</si>
  <si>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</si>
  <si>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</si>
  <si>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</si>
  <si>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</si>
  <si>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</si>
  <si>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</si>
  <si>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</si>
  <si>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</si>
  <si>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</si>
  <si>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</si>
  <si>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</si>
  <si>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</si>
  <si>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</si>
  <si>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</si>
  <si>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</si>
  <si>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</si>
  <si>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</si>
  <si>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</si>
  <si>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</si>
  <si>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</si>
  <si>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</si>
  <si>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</si>
  <si>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</si>
  <si>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</si>
  <si>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</si>
  <si>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</si>
  <si>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</si>
  <si>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</si>
  <si>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</si>
  <si>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</si>
  <si>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</si>
  <si>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</si>
  <si>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</si>
  <si>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</si>
  <si>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</si>
  <si>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</si>
  <si>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</si>
  <si>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</si>
  <si>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</si>
  <si>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</si>
  <si>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</si>
  <si>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</si>
  <si>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</si>
  <si>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</si>
  <si>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</si>
  <si>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</si>
  <si>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</si>
  <si>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</si>
  <si>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</si>
  <si>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</si>
  <si>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</si>
  <si>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</si>
  <si>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</si>
  <si>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</si>
  <si>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</si>
  <si>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</si>
  <si>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</si>
  <si>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</si>
  <si>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</si>
  <si>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</si>
  <si>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</si>
  <si>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</si>
  <si>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</si>
  <si>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</si>
  <si>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</si>
  <si>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</si>
  <si>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</si>
  <si>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</si>
  <si>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</si>
  <si>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</si>
  <si>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</si>
  <si>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</si>
  <si>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</si>
  <si>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</si>
  <si>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</si>
  <si>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</si>
  <si>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</si>
  <si>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</si>
  <si>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</si>
  <si>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</si>
  <si>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</si>
  <si>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</si>
  <si>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</si>
  <si>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</si>
  <si>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</si>
  <si>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</si>
  <si>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</si>
  <si>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</si>
  <si>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</si>
  <si>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</si>
  <si>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</si>
  <si>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</si>
  <si>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</si>
  <si>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</si>
  <si>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</si>
  <si>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</si>
  <si>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</si>
  <si>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</si>
  <si>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</si>
  <si>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</si>
  <si>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</si>
  <si>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</si>
  <si>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</si>
  <si>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</si>
  <si>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</si>
  <si>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</si>
  <si>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</si>
  <si>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</si>
  <si>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</si>
  <si>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</si>
  <si>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</si>
  <si>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</si>
  <si>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</si>
  <si>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</si>
  <si>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</si>
  <si>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</si>
  <si>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</si>
  <si>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</si>
  <si>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</si>
  <si>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</si>
  <si>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</si>
  <si>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</si>
  <si>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</si>
  <si>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</si>
  <si>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</si>
  <si>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</si>
  <si>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</si>
  <si>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</si>
  <si>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</si>
  <si>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</si>
  <si>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</si>
  <si>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</si>
  <si>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</si>
  <si>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</si>
  <si>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</si>
  <si>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</si>
  <si>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</si>
  <si>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</si>
  <si>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</si>
  <si>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</si>
  <si>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</si>
  <si>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</si>
  <si>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</si>
  <si>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</si>
  <si>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</si>
  <si>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</si>
  <si>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</si>
  <si>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</si>
  <si>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</si>
  <si>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</si>
  <si>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</si>
  <si>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</si>
  <si>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</si>
  <si>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</si>
  <si>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</si>
  <si>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</si>
  <si>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</si>
  <si>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</si>
  <si>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</si>
  <si>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</si>
  <si>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</si>
  <si>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</si>
  <si>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</si>
  <si>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</si>
  <si>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</si>
  <si>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</si>
  <si>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</si>
  <si>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</si>
  <si>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</si>
  <si>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</si>
  <si>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</si>
  <si>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</si>
  <si>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</si>
  <si>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</si>
  <si>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</si>
  <si>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</si>
  <si>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</si>
  <si>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</si>
  <si>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</si>
  <si>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</si>
  <si>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</si>
  <si>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</si>
  <si>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</si>
  <si>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</si>
  <si>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</si>
  <si>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</si>
  <si>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</si>
  <si>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</si>
  <si>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</si>
  <si>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</si>
  <si>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</si>
  <si>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</si>
  <si>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</si>
  <si>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</si>
  <si>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</si>
  <si>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</si>
  <si>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</si>
  <si>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</si>
  <si>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</si>
  <si>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</si>
  <si>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</si>
  <si>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</si>
  <si>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</si>
  <si>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</si>
  <si>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</si>
  <si>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</si>
  <si>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</si>
  <si>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</si>
  <si>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</si>
  <si>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</si>
  <si>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</si>
  <si>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</si>
  <si>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</si>
  <si>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</si>
  <si>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</si>
  <si>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</si>
  <si>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</si>
  <si>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</si>
  <si>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</si>
  <si>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</si>
  <si>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</si>
  <si>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</si>
  <si>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</si>
  <si>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</si>
  <si>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</si>
  <si>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</si>
  <si>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</si>
  <si>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</si>
  <si>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</si>
  <si>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</si>
  <si>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</si>
  <si>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</si>
  <si>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</si>
  <si>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</si>
  <si>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</si>
  <si>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</si>
  <si>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</si>
  <si>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</si>
  <si>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</si>
  <si>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</si>
  <si>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</si>
  <si>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</si>
  <si>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</si>
  <si>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</si>
  <si>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</si>
  <si>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</si>
  <si>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</si>
  <si>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</si>
  <si>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</si>
  <si>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</si>
  <si>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</si>
  <si>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</si>
  <si>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</si>
  <si>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</si>
  <si>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</si>
  <si>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</si>
  <si>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</si>
  <si>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</si>
  <si>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</si>
  <si>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</si>
  <si>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</si>
  <si>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</si>
  <si>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</si>
  <si>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</si>
  <si>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</si>
  <si>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</si>
  <si>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</si>
  <si>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</si>
  <si>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</si>
  <si>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</si>
  <si>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</si>
  <si>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</si>
  <si>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</si>
  <si>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</si>
  <si>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</si>
  <si>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</si>
  <si>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</si>
  <si>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</si>
  <si>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</si>
  <si>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</si>
  <si>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</si>
  <si>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</si>
  <si>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</si>
  <si>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</si>
  <si>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</si>
  <si>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</si>
  <si>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</si>
  <si>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</si>
  <si>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</si>
  <si>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</si>
  <si>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</si>
  <si>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</si>
  <si>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</si>
  <si>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</si>
  <si>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</si>
  <si>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</si>
  <si>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</si>
  <si>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</si>
  <si>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</si>
  <si>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</si>
  <si>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</si>
  <si>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</si>
  <si>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</si>
  <si>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</si>
  <si>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</si>
  <si>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</si>
  <si>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</si>
  <si>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</si>
  <si>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</si>
  <si>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</si>
  <si>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</si>
  <si>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</si>
  <si>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</si>
  <si>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</si>
  <si>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</si>
  <si>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</si>
  <si>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</si>
  <si>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</si>
  <si>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</si>
  <si>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</si>
  <si>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</si>
  <si>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</si>
  <si>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</si>
  <si>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</si>
  <si>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</si>
  <si>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</si>
  <si>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</si>
  <si>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</si>
  <si>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</si>
  <si>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</si>
  <si>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</si>
  <si>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</si>
  <si>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</si>
  <si>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</si>
  <si>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</si>
  <si>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</si>
  <si>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</si>
  <si>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</si>
  <si>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</si>
  <si>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</si>
  <si>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</si>
  <si>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</si>
  <si>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</si>
  <si>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</si>
  <si>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</si>
  <si>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</si>
  <si>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</si>
  <si>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</si>
  <si>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</si>
  <si>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</si>
  <si>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</si>
  <si>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</si>
  <si>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</si>
  <si>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</si>
  <si>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</si>
  <si>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</si>
  <si>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</si>
  <si>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</si>
  <si>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</si>
  <si>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</si>
  <si>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</si>
  <si>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</si>
  <si>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</si>
  <si>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</si>
  <si>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</si>
  <si>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</si>
  <si>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</si>
  <si>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</si>
  <si>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</si>
  <si>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</si>
  <si>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</si>
  <si>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</si>
  <si>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</si>
  <si>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</si>
  <si>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</si>
  <si>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</si>
  <si>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</si>
  <si>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</si>
  <si>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</si>
  <si>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</si>
  <si>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</si>
  <si>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</si>
  <si>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</si>
  <si>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</si>
  <si>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</si>
  <si>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</si>
  <si>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</si>
  <si>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</si>
  <si>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</si>
  <si>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</si>
  <si>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</si>
  <si>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</si>
  <si>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</si>
  <si>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</si>
  <si>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</si>
  <si>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</si>
  <si>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</si>
  <si>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</si>
  <si>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</si>
  <si>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</si>
  <si>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</si>
  <si>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</si>
  <si>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</si>
  <si>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</si>
  <si>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</si>
  <si>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</si>
  <si>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</si>
  <si>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</si>
  <si>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</si>
  <si>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</si>
  <si>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</si>
  <si>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</si>
  <si>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</si>
  <si>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</si>
  <si>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</si>
  <si>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</si>
  <si>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</si>
  <si>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</si>
  <si>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</si>
  <si>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</si>
  <si>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</si>
  <si>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</si>
  <si>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</si>
  <si>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</si>
  <si>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</si>
  <si>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</si>
  <si>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</si>
  <si>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</si>
  <si>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</si>
  <si>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</si>
  <si>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</si>
  <si>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</si>
  <si>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</si>
  <si>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</si>
  <si>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</si>
  <si>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</si>
  <si>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</si>
  <si>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</si>
  <si>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</si>
  <si>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</si>
  <si>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</si>
  <si>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</si>
  <si>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</si>
  <si>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</si>
  <si>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</si>
  <si>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</si>
  <si>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</si>
  <si>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</si>
  <si>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</si>
  <si>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</si>
  <si>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</si>
  <si>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</si>
  <si>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</si>
  <si>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</si>
  <si>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</si>
  <si>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</si>
  <si>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</si>
  <si>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</si>
  <si>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</si>
  <si>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</si>
  <si>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</si>
  <si>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</si>
  <si>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</si>
  <si>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</si>
  <si>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</si>
  <si>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</si>
  <si>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</si>
  <si>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</si>
  <si>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</si>
  <si>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</si>
  <si>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</si>
  <si>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</si>
  <si>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</si>
  <si>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</si>
  <si>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</si>
  <si>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</si>
  <si>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</si>
  <si>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</si>
  <si>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</si>
  <si>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</si>
  <si>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</si>
  <si>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</si>
  <si>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</si>
  <si>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</si>
  <si>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</si>
  <si>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</si>
  <si>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</si>
  <si>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</si>
  <si>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</si>
  <si>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</si>
  <si>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</si>
  <si>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</si>
  <si>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</si>
  <si>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</si>
  <si>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</si>
  <si>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</si>
  <si>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</si>
  <si>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</si>
  <si>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</si>
  <si>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</si>
  <si>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</si>
  <si>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</si>
  <si>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</si>
  <si>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</si>
  <si>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</si>
  <si>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</si>
  <si>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</si>
  <si>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</si>
  <si>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</si>
  <si>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</si>
  <si>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</si>
  <si>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</si>
  <si>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</si>
  <si>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</si>
  <si>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</si>
  <si>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</si>
  <si>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</si>
  <si>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</si>
  <si>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</si>
  <si>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</si>
  <si>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</si>
  <si>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</si>
  <si>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</si>
  <si>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</si>
  <si>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</si>
  <si>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</si>
  <si>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</si>
  <si>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</si>
  <si>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</si>
  <si>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</si>
  <si>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</si>
  <si>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</si>
  <si>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</si>
  <si>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</si>
  <si>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</si>
  <si>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</si>
  <si>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</si>
  <si>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</si>
  <si>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</si>
  <si>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</si>
  <si>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</si>
  <si>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</si>
  <si>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</si>
  <si>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</si>
  <si>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</si>
  <si>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</si>
  <si>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</si>
  <si>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</si>
  <si>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</si>
  <si>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</si>
  <si>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</si>
  <si>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</si>
  <si>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</si>
  <si>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</si>
  <si>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</si>
  <si>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</si>
  <si>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</si>
  <si>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</si>
  <si>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</si>
  <si>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</si>
  <si>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</si>
  <si>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</si>
  <si>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</si>
  <si>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</si>
  <si>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</si>
  <si>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</si>
  <si>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</si>
  <si>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</si>
  <si>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</si>
  <si>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</si>
  <si>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</si>
  <si>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</si>
  <si>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</si>
  <si>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</si>
  <si>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</si>
  <si>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</si>
  <si>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</si>
  <si>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</si>
  <si>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</si>
  <si>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</si>
  <si>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</si>
  <si>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</si>
  <si>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</si>
  <si>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</si>
  <si>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</si>
  <si>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</si>
  <si>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</si>
  <si>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</si>
  <si>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</si>
  <si>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</si>
  <si>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</si>
  <si>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</si>
  <si>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</si>
  <si>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</si>
  <si>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</si>
  <si>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</si>
  <si>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</si>
  <si>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</si>
  <si>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</si>
  <si>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</si>
  <si>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</si>
  <si>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</si>
  <si>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</si>
  <si>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</si>
  <si>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</si>
  <si>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</si>
  <si>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</si>
  <si>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</si>
  <si>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</si>
  <si>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</si>
  <si>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</si>
  <si>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</si>
  <si>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</si>
  <si>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</si>
  <si>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</si>
  <si>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</si>
  <si>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</si>
  <si>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</si>
  <si>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</si>
  <si>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</si>
  <si>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</si>
  <si>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</si>
  <si>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</si>
  <si>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</si>
  <si>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</si>
  <si>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</si>
  <si>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</si>
  <si>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</si>
  <si>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</si>
  <si>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</si>
  <si>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</si>
  <si>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</si>
  <si>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</si>
  <si>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</si>
  <si>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</si>
  <si>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</si>
  <si>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</si>
  <si>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</si>
  <si>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</si>
  <si>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</si>
  <si>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</si>
  <si>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</si>
  <si>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</si>
  <si>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</si>
  <si>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</si>
  <si>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</si>
  <si>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</si>
  <si>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</si>
  <si>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</si>
  <si>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</si>
  <si>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</si>
  <si>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</si>
  <si>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</si>
  <si>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</si>
  <si>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</si>
  <si>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</si>
  <si>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</si>
  <si>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</si>
  <si>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</si>
  <si>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</si>
  <si>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</si>
  <si>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</si>
  <si>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</si>
  <si>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</si>
  <si>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</si>
  <si>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</si>
  <si>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</si>
  <si>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</si>
  <si>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</si>
  <si>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</si>
  <si>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</si>
  <si>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</si>
  <si>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</si>
  <si>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</si>
  <si>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</si>
  <si>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</si>
  <si>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</si>
  <si>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</si>
  <si>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</si>
  <si>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</si>
  <si>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</si>
  <si>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</si>
  <si>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</si>
  <si>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</si>
  <si>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</si>
  <si>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</si>
  <si>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</si>
  <si>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</si>
  <si>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</si>
  <si>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</si>
  <si>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</si>
  <si>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</si>
  <si>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</si>
  <si>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</si>
  <si>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</si>
  <si>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</si>
  <si>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</si>
  <si>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</si>
  <si>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</si>
  <si>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</si>
  <si>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</si>
  <si>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</si>
  <si>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</si>
  <si>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</si>
  <si>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</si>
  <si>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</si>
  <si>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</si>
  <si>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</si>
  <si>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</si>
  <si>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</si>
  <si>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</si>
  <si>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</si>
  <si>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</si>
  <si>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</si>
  <si>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</si>
  <si>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</si>
  <si>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</si>
  <si>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</si>
  <si>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</si>
  <si>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</si>
  <si>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</si>
  <si>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</si>
  <si>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</si>
  <si>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</si>
  <si>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</si>
  <si>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</si>
  <si>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</si>
  <si>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</si>
  <si>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</si>
  <si>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</si>
  <si>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</si>
  <si>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</si>
  <si>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</si>
  <si>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</si>
  <si>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</si>
  <si>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</si>
  <si>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</si>
  <si>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</si>
  <si>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</si>
  <si>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</si>
  <si>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</si>
  <si>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</si>
  <si>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</si>
  <si>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</si>
  <si>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</si>
  <si>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</si>
  <si>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</si>
  <si>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</si>
  <si>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</si>
  <si>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</si>
  <si>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</si>
  <si>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</si>
  <si>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</si>
  <si>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</si>
  <si>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</si>
  <si>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</si>
  <si>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</si>
  <si>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</si>
  <si>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</si>
  <si>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</si>
  <si>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</si>
  <si>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</si>
  <si>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</si>
  <si>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</si>
  <si>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</si>
  <si>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</si>
  <si>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</si>
  <si>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</si>
  <si>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</si>
  <si>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</si>
  <si>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</si>
  <si>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</si>
  <si>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</si>
  <si>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</si>
  <si>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</si>
  <si>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</si>
  <si>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</si>
  <si>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</si>
  <si>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</si>
  <si>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</si>
  <si>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</si>
  <si>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</si>
  <si>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</si>
  <si>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</si>
  <si>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</si>
  <si>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</si>
  <si>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</si>
  <si>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</si>
  <si>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</si>
  <si>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</si>
  <si>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</si>
  <si>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</si>
  <si>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</si>
  <si>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</si>
  <si>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</si>
  <si>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</si>
  <si>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</si>
  <si>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</si>
  <si>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</si>
  <si>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</si>
  <si>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</si>
  <si>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</si>
  <si>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</si>
  <si>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</si>
  <si>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</si>
  <si>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</si>
  <si>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</si>
  <si>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</si>
  <si>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</si>
  <si>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</si>
  <si>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</si>
  <si>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</si>
  <si>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</si>
  <si>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</si>
  <si>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</si>
  <si>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</si>
  <si>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</si>
  <si>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</si>
  <si>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</si>
  <si>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</si>
  <si>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</si>
  <si>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</si>
  <si>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</si>
  <si>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</si>
  <si>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</si>
  <si>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</si>
  <si>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</si>
  <si>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</si>
  <si>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</si>
  <si>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</si>
  <si>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</si>
  <si>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</si>
  <si>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</si>
  <si>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</si>
  <si>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</si>
  <si>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</si>
  <si>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</si>
  <si>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</si>
  <si>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</si>
  <si>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</si>
  <si>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</si>
  <si>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</si>
  <si>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</si>
  <si>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</si>
  <si>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</si>
  <si>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</si>
  <si>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</si>
  <si>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</si>
  <si>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</si>
  <si>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</si>
  <si>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</si>
  <si>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</si>
  <si>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</si>
  <si>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</si>
  <si>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</si>
  <si>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</si>
  <si>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</si>
  <si>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</si>
  <si>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</si>
  <si>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</si>
  <si>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</si>
  <si>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</si>
  <si>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</si>
  <si>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</si>
  <si>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</si>
  <si>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</si>
  <si>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</si>
  <si>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</si>
  <si>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</si>
  <si>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</si>
  <si>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</si>
  <si>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</si>
  <si>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</si>
  <si>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</si>
  <si>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</si>
  <si>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</si>
  <si>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</si>
  <si>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</si>
  <si>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</si>
  <si>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</si>
  <si>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</si>
  <si>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</si>
  <si>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</si>
  <si>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</si>
  <si>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</si>
  <si>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</si>
  <si>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</si>
  <si>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</si>
  <si>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</si>
  <si>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</si>
  <si>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</si>
  <si>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</si>
  <si>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</si>
  <si>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</si>
  <si>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</si>
  <si>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</si>
  <si>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</si>
  <si>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</si>
  <si>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</si>
  <si>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</si>
  <si>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</si>
  <si>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</si>
  <si>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</si>
  <si>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</si>
  <si>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</si>
  <si>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</si>
  <si>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</si>
  <si>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</si>
  <si>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</si>
  <si>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</si>
  <si>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</si>
  <si>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</si>
  <si>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</si>
  <si>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</si>
  <si>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</si>
  <si>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</si>
  <si>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</si>
  <si>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</si>
  <si>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</si>
  <si>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</si>
  <si>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</si>
  <si>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</si>
  <si>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</si>
  <si>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</si>
  <si>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</si>
  <si>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</si>
  <si>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</si>
  <si>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</si>
  <si>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</si>
  <si>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</si>
  <si>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</si>
  <si>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</si>
  <si>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</si>
  <si>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</si>
  <si>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</si>
  <si>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</si>
  <si>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</si>
  <si>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</si>
  <si>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</si>
  <si>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</si>
  <si>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</si>
  <si>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</si>
  <si>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</si>
  <si>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</si>
  <si>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</si>
  <si>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</si>
  <si>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</si>
  <si>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</si>
  <si>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</si>
  <si>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</si>
  <si>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</si>
  <si>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</si>
  <si>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</si>
  <si>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</si>
  <si>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</si>
  <si>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</si>
  <si>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</si>
  <si>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</si>
  <si>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</si>
  <si>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</si>
  <si>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</si>
  <si>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</si>
  <si>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</si>
  <si>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</si>
  <si>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</si>
  <si>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</si>
  <si>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</si>
  <si>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</si>
  <si>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</si>
  <si>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</si>
  <si>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</si>
  <si>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</si>
  <si>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</si>
  <si>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</si>
  <si>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</si>
  <si>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</si>
  <si>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</si>
  <si>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</si>
  <si>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</si>
  <si>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</si>
  <si>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</si>
  <si>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</si>
  <si>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</si>
  <si>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</si>
  <si>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</si>
  <si>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</si>
  <si>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</si>
  <si>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</si>
  <si>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</si>
  <si>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</si>
  <si>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</si>
  <si>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</si>
  <si>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</si>
  <si>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</si>
  <si>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</si>
  <si>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</si>
  <si>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</si>
  <si>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</si>
  <si>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</si>
  <si>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</si>
  <si>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</si>
  <si>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</si>
  <si>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</si>
  <si>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</si>
  <si>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</si>
  <si>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</si>
  <si>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</si>
  <si>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</si>
  <si>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</si>
  <si>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</si>
  <si>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</si>
  <si>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</si>
  <si>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</si>
  <si>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</si>
  <si>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</si>
  <si>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</si>
  <si>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</si>
  <si>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</si>
  <si>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</si>
  <si>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</si>
  <si>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</si>
  <si>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</si>
  <si>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</si>
  <si>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</si>
  <si>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</si>
  <si>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</si>
  <si>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</si>
  <si>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</si>
  <si>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</si>
  <si>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</si>
  <si>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</si>
  <si>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</si>
  <si>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</si>
  <si>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</si>
  <si>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</si>
  <si>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</si>
  <si>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</si>
  <si>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</si>
  <si>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</si>
  <si>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</si>
  <si>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</si>
  <si>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</si>
  <si>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</si>
  <si>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</si>
  <si>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</si>
  <si>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</si>
  <si>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</si>
  <si>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</si>
  <si>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</si>
  <si>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</si>
  <si>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</si>
  <si>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</si>
  <si>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</si>
  <si>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</si>
  <si>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</si>
  <si>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</si>
  <si>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</si>
  <si>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</si>
  <si>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</si>
  <si>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</si>
  <si>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</si>
  <si>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</si>
  <si>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</si>
  <si>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</si>
  <si>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</si>
  <si>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</si>
  <si>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</si>
  <si>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</si>
  <si>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</si>
  <si>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</si>
  <si>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</si>
  <si>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</si>
  <si>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</si>
  <si>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</si>
  <si>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</si>
  <si>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</si>
  <si>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</si>
  <si>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</si>
  <si>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</si>
  <si>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</si>
  <si>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</si>
  <si>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</si>
  <si>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</si>
  <si>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</si>
  <si>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</si>
  <si>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</si>
  <si>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</si>
  <si>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</si>
  <si>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</si>
  <si>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</si>
  <si>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</si>
  <si>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</si>
  <si>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</si>
  <si>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</si>
  <si>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</si>
  <si>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</si>
  <si>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</si>
  <si>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</si>
  <si>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</si>
  <si>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</si>
  <si>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</si>
  <si>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</si>
  <si>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</si>
  <si>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</si>
  <si>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</si>
  <si>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</si>
  <si>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</si>
  <si>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</si>
  <si>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</si>
  <si>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</si>
  <si>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</si>
  <si>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</si>
  <si>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</si>
  <si>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</si>
  <si>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</si>
  <si>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</si>
  <si>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</si>
  <si>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</si>
  <si>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</si>
  <si>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</si>
  <si>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</si>
  <si>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</si>
  <si>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</si>
  <si>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</si>
  <si>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</si>
  <si>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</si>
  <si>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</si>
  <si>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</si>
  <si>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</si>
  <si>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</si>
  <si>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</si>
  <si>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</si>
  <si>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</si>
  <si>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</si>
  <si>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</si>
  <si>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</si>
  <si>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</si>
  <si>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</si>
  <si>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</si>
  <si>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</si>
  <si>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</si>
  <si>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</si>
  <si>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</si>
  <si>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</si>
  <si>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</si>
  <si>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</si>
  <si>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</si>
  <si>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</si>
  <si>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</si>
  <si>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</si>
  <si>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</si>
  <si>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</si>
  <si>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</si>
  <si>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</si>
  <si>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</si>
  <si>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</si>
  <si>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</si>
  <si>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</si>
  <si>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</si>
  <si>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</si>
  <si>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</si>
  <si>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</si>
  <si>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</si>
  <si>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</si>
  <si>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</si>
  <si>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</si>
  <si>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</si>
  <si>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</si>
  <si>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</si>
  <si>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</si>
  <si>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</si>
  <si>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</si>
  <si>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</si>
  <si>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</si>
  <si>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</si>
  <si>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</si>
  <si>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</si>
  <si>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</si>
  <si>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</si>
  <si>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</si>
  <si>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</si>
  <si>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</si>
  <si>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</si>
  <si>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</si>
  <si>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</si>
  <si>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</si>
  <si>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</si>
  <si>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</si>
  <si>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</si>
  <si>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</si>
  <si>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</si>
  <si>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</si>
  <si>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</si>
  <si>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</si>
  <si>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</si>
  <si>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</si>
  <si>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</si>
  <si>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</si>
  <si>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</si>
  <si>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</si>
  <si>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</si>
  <si>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</si>
  <si>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</si>
  <si>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</si>
  <si>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</si>
  <si>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</si>
  <si>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</si>
  <si>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</si>
  <si>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</si>
  <si>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</si>
  <si>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</si>
  <si>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</si>
  <si>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</si>
  <si>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</si>
  <si>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</si>
  <si>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</si>
  <si>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</si>
  <si>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</si>
  <si>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</si>
  <si>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</si>
  <si>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</si>
  <si>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</si>
  <si>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</si>
  <si>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</si>
  <si>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</si>
  <si>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</si>
  <si>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</si>
  <si>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</si>
  <si>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</si>
  <si>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</si>
  <si>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</si>
  <si>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</si>
  <si>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</si>
  <si>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</si>
  <si>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</si>
  <si>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</si>
  <si>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</si>
  <si>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</si>
  <si>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</si>
  <si>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</si>
  <si>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</si>
  <si>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</si>
  <si>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</si>
  <si>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</si>
  <si>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</si>
  <si>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</si>
  <si>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</si>
  <si>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</si>
  <si>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</si>
  <si>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</si>
  <si>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</si>
  <si>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</si>
  <si>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</si>
  <si>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</si>
  <si>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</si>
  <si>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</si>
  <si>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</si>
  <si>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</si>
  <si>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</si>
  <si>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</si>
  <si>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</si>
  <si>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</si>
  <si>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</si>
  <si>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</si>
  <si>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</si>
  <si>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</si>
  <si>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</si>
  <si>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</si>
  <si>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</si>
  <si>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</si>
  <si>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</si>
  <si>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</si>
  <si>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</si>
  <si>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</si>
  <si>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</si>
  <si>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</si>
  <si>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</si>
  <si>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</si>
  <si>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</si>
  <si>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</si>
  <si>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</si>
  <si>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</si>
  <si>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</si>
  <si>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</si>
  <si>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</si>
  <si>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</si>
  <si>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</si>
  <si>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</si>
  <si>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</si>
  <si>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</si>
  <si>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</si>
  <si>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</si>
  <si>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</si>
  <si>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</si>
  <si>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</si>
  <si>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</si>
  <si>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</si>
  <si>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</si>
  <si>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</si>
  <si>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</si>
  <si>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</si>
  <si>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</si>
  <si>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</si>
  <si>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</si>
  <si>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</si>
  <si>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</si>
  <si>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</si>
  <si>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</si>
  <si>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</si>
  <si>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</si>
  <si>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</si>
  <si>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</si>
  <si>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</si>
  <si>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</si>
  <si>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</si>
  <si>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</si>
  <si>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</si>
  <si>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</si>
  <si>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</si>
  <si>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</si>
  <si>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</si>
  <si>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</si>
  <si>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</si>
  <si>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</si>
  <si>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</si>
  <si>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</si>
  <si>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</si>
  <si>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</si>
  <si>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</si>
  <si>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</si>
  <si>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</si>
  <si>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</si>
  <si>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</si>
  <si>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</si>
  <si>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</si>
  <si>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</si>
  <si>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</si>
  <si>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</si>
  <si>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</si>
  <si>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</si>
  <si>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</si>
  <si>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</si>
  <si>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</si>
  <si>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</si>
  <si>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</si>
  <si>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</si>
  <si>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</si>
  <si>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</si>
  <si>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</si>
  <si>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</si>
  <si>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</si>
  <si>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</si>
  <si>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</si>
  <si>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</si>
  <si>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</si>
  <si>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</si>
  <si>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</si>
  <si>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</si>
  <si>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</si>
  <si>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</si>
  <si>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</si>
  <si>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</si>
  <si>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</si>
  <si>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</si>
  <si>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</si>
  <si>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</si>
  <si>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</si>
  <si>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</si>
  <si>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</si>
  <si>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</si>
  <si>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</si>
  <si>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</si>
  <si>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</si>
  <si>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</si>
  <si>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</si>
  <si>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</si>
  <si>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</si>
  <si>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</si>
  <si>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</si>
  <si>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</si>
  <si>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</si>
  <si>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</si>
  <si>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</si>
  <si>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</si>
  <si>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</si>
  <si>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</si>
  <si>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</si>
  <si>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</si>
  <si>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</si>
  <si>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</si>
  <si>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</si>
  <si>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</si>
  <si>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</si>
  <si>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</si>
  <si>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</si>
  <si>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</si>
  <si>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</si>
  <si>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</si>
  <si>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</si>
  <si>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</si>
  <si>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</si>
  <si>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</si>
  <si>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</si>
  <si>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</si>
  <si>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</si>
  <si>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</si>
  <si>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</si>
  <si>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</si>
  <si>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</si>
  <si>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</si>
  <si>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</si>
  <si>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</si>
  <si>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</si>
  <si>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</si>
  <si>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</si>
  <si>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</si>
  <si>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</si>
  <si>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</si>
  <si>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</si>
  <si>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</si>
  <si>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</si>
  <si>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</si>
  <si>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</si>
  <si>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</si>
  <si>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</si>
  <si>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</si>
  <si>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</si>
  <si>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</si>
  <si>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</si>
  <si>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</si>
  <si>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</si>
  <si>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</si>
  <si>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</si>
  <si>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</si>
  <si>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</si>
  <si>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</si>
  <si>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</si>
  <si>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</si>
  <si>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</si>
  <si>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</si>
  <si>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</si>
  <si>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</si>
  <si>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</si>
  <si>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</si>
  <si>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</si>
  <si>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</si>
  <si>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</si>
  <si>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</si>
  <si>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</si>
  <si>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</si>
  <si>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</si>
  <si>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</si>
  <si>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</si>
  <si>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</si>
  <si>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</si>
  <si>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</si>
  <si>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</si>
  <si>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</si>
  <si>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</si>
  <si>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</si>
  <si>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</si>
  <si>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</si>
  <si>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</si>
  <si>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</si>
  <si>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</si>
  <si>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</si>
  <si>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</si>
  <si>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</si>
  <si>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</si>
  <si>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</si>
  <si>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</si>
  <si>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</si>
  <si>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</si>
  <si>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</si>
  <si>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</si>
  <si>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</si>
  <si>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</si>
  <si>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</si>
  <si>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</si>
  <si>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</si>
  <si>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</si>
  <si>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</si>
  <si>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</si>
  <si>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</si>
  <si>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</si>
  <si>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</si>
  <si>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</si>
  <si>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</si>
  <si>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</si>
  <si>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</si>
  <si>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</si>
  <si>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</si>
  <si>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</si>
  <si>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</si>
  <si>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</si>
  <si>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</si>
  <si>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</si>
  <si>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</si>
  <si>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</si>
  <si>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</si>
  <si>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</si>
  <si>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</si>
  <si>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</si>
  <si>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</si>
  <si>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</si>
  <si>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</si>
  <si>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</si>
  <si>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</si>
  <si>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</si>
  <si>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</si>
  <si>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</si>
  <si>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</si>
  <si>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</si>
  <si>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</si>
  <si>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</si>
  <si>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</si>
  <si>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</si>
  <si>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</si>
  <si>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</si>
  <si>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</si>
  <si>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</si>
  <si>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</si>
  <si>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</si>
  <si>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</si>
  <si>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</si>
  <si>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</si>
  <si>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</si>
  <si>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</si>
  <si>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</si>
  <si>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</si>
  <si>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</si>
  <si>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</si>
  <si>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</si>
  <si>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</si>
  <si>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</si>
  <si>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</si>
  <si>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</si>
  <si>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</si>
  <si>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</si>
  <si>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</si>
  <si>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</si>
  <si>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</si>
  <si>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</si>
  <si>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</si>
  <si>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</si>
  <si>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</si>
  <si>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</si>
  <si>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</si>
  <si>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</si>
  <si>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</si>
  <si>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</si>
  <si>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</si>
  <si>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</si>
  <si>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</si>
  <si>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</si>
  <si>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</si>
  <si>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</si>
  <si>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</si>
  <si>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</si>
  <si>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</si>
  <si>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</si>
  <si>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</si>
  <si>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</si>
  <si>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</si>
  <si>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</si>
  <si>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</si>
  <si>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</si>
  <si>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</si>
  <si>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</si>
  <si>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</si>
  <si>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</si>
  <si>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</si>
  <si>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</si>
  <si>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</si>
  <si>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</si>
  <si>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</si>
  <si>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</si>
  <si>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</si>
  <si>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</si>
  <si>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</si>
  <si>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</si>
  <si>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</si>
  <si>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</si>
  <si>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</si>
  <si>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</si>
  <si>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</si>
  <si>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</si>
  <si>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</si>
  <si>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</si>
  <si>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</si>
  <si>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</si>
  <si>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</si>
  <si>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</si>
  <si>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</si>
  <si>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</si>
  <si>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</si>
  <si>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</si>
  <si>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</si>
  <si>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</si>
  <si>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</si>
  <si>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</si>
  <si>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</si>
  <si>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</si>
  <si>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</si>
  <si>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</si>
  <si>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</si>
  <si>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</si>
  <si>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</si>
  <si>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</si>
  <si>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</si>
  <si>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</si>
  <si>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</si>
  <si>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</si>
  <si>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</si>
  <si>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</si>
  <si>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</si>
  <si>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</si>
  <si>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</si>
  <si>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</si>
  <si>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</si>
  <si>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</si>
  <si>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</si>
  <si>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</si>
  <si>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</si>
  <si>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</si>
  <si>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</si>
  <si>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</si>
  <si>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</si>
  <si>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</si>
  <si>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</si>
  <si>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</si>
  <si>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</si>
  <si>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</si>
  <si>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</si>
  <si>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</si>
  <si>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</si>
  <si>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</si>
  <si>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</si>
  <si>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</si>
  <si>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</si>
  <si>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</si>
  <si>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</si>
  <si>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</si>
  <si>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</si>
  <si>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</si>
  <si>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</si>
  <si>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</si>
  <si>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</si>
  <si>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</si>
  <si>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</si>
  <si>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</si>
  <si>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</si>
  <si>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</si>
  <si>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</si>
  <si>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</si>
  <si>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</si>
  <si>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</si>
  <si>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</si>
  <si>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</si>
  <si>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</si>
  <si>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</si>
  <si>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</si>
  <si>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</si>
  <si>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</si>
  <si>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</si>
  <si>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</si>
  <si>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</si>
  <si>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</si>
  <si>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</si>
  <si>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</si>
  <si>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</si>
  <si>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</si>
  <si>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</si>
  <si>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</si>
  <si>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</si>
  <si>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</si>
  <si>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</si>
  <si>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</si>
  <si>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</si>
  <si>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</si>
  <si>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</si>
  <si>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</si>
  <si>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</si>
  <si>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</si>
  <si>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</si>
  <si>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</si>
  <si>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</si>
  <si>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</si>
  <si>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</si>
  <si>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</si>
  <si>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</si>
  <si>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</si>
  <si>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</si>
  <si>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</si>
  <si>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</si>
  <si>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</si>
  <si>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</si>
  <si>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</si>
  <si>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</si>
  <si>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</si>
  <si>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</si>
  <si>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</si>
  <si>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</si>
  <si>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</si>
  <si>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</si>
  <si>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</si>
  <si>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</si>
  <si>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</si>
  <si>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</si>
  <si>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</si>
  <si>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</si>
  <si>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</si>
  <si>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</si>
  <si>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</si>
  <si>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</si>
  <si>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</si>
  <si>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</si>
  <si>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</si>
  <si>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</si>
  <si>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</si>
  <si>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</si>
  <si>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</si>
  <si>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</si>
  <si>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</si>
  <si>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</si>
  <si>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</si>
  <si>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</si>
  <si>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</si>
  <si>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</si>
  <si>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</si>
  <si>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</si>
  <si>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</si>
  <si>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</si>
  <si>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</si>
  <si>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</si>
  <si>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</si>
  <si>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</si>
  <si>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</si>
  <si>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</si>
  <si>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</si>
  <si>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</si>
  <si>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</si>
  <si>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</si>
  <si>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</si>
  <si>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</si>
  <si>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</si>
  <si>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</si>
  <si>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</si>
  <si>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</si>
  <si>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</si>
  <si>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</si>
  <si>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</si>
  <si>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</si>
  <si>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</si>
  <si>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</si>
  <si>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</si>
  <si>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</si>
  <si>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</si>
  <si>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</si>
  <si>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</si>
  <si>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</si>
  <si>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</si>
  <si>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</si>
  <si>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</si>
  <si>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</si>
  <si>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</si>
  <si>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</si>
  <si>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</si>
  <si>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</si>
  <si>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</si>
  <si>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</si>
  <si>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</si>
  <si>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</si>
  <si>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</si>
  <si>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</si>
  <si>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</si>
  <si>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</si>
  <si>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</si>
  <si>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</si>
  <si>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</si>
  <si>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</si>
  <si>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</si>
  <si>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</si>
  <si>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</si>
  <si>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</si>
  <si>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</si>
  <si>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</si>
  <si>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</si>
  <si>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</si>
  <si>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</si>
  <si>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</si>
  <si>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</si>
  <si>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</si>
  <si>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</si>
  <si>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</si>
  <si>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</si>
  <si>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</si>
  <si>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</si>
  <si>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</si>
  <si>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</si>
  <si>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</si>
  <si>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</si>
  <si>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</si>
  <si>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</si>
  <si>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</si>
  <si>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</si>
  <si>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</si>
  <si>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</si>
  <si>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</si>
  <si>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</si>
  <si>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</si>
  <si>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</si>
  <si>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</si>
  <si>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</si>
  <si>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</si>
  <si>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</si>
  <si>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</si>
  <si>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</si>
  <si>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</si>
  <si>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</si>
  <si>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</si>
  <si>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</si>
  <si>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</si>
  <si>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</si>
  <si>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</si>
  <si>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</si>
  <si>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</si>
  <si>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</si>
  <si>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</si>
  <si>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</si>
  <si>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</si>
  <si>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</si>
  <si>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</si>
  <si>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</si>
  <si>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</si>
  <si>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</si>
  <si>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</si>
  <si>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</si>
  <si>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</si>
  <si>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</si>
  <si>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</si>
  <si>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</si>
  <si>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</si>
  <si>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</si>
  <si>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</si>
  <si>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</si>
  <si>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</si>
  <si>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</si>
  <si>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</si>
  <si>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</si>
  <si>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</si>
  <si>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</si>
  <si>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</si>
  <si>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</si>
  <si>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</si>
  <si>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</si>
  <si>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</si>
  <si>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</si>
  <si>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</si>
  <si>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</si>
  <si>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</si>
  <si>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</si>
  <si>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</si>
  <si>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</si>
  <si>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</si>
  <si>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</si>
  <si>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</si>
  <si>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</si>
  <si>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</si>
  <si>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</si>
  <si>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</si>
  <si>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</si>
  <si>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</si>
  <si>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</si>
  <si>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</si>
  <si>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</si>
  <si>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</si>
  <si>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</si>
  <si>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</si>
  <si>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</si>
  <si>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</si>
  <si>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</si>
  <si>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</si>
  <si>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</si>
  <si>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</si>
  <si>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</si>
  <si>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</si>
  <si>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</si>
  <si>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</si>
  <si>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</si>
  <si>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</si>
  <si>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</si>
  <si>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</si>
  <si>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</si>
  <si>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</si>
  <si>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</si>
  <si>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</si>
  <si>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</si>
  <si>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</si>
  <si>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</si>
  <si>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</si>
  <si>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</si>
  <si>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</si>
  <si>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</si>
  <si>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</si>
  <si>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</si>
  <si>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</si>
  <si>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</si>
  <si>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</si>
  <si>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</si>
  <si>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</si>
  <si>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</si>
  <si>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</si>
  <si>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</si>
  <si>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</si>
  <si>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</si>
  <si>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</si>
  <si>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</si>
  <si>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</si>
  <si>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</si>
  <si>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</si>
  <si>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</si>
  <si>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</si>
  <si>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</si>
  <si>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</si>
  <si>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</si>
  <si>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</si>
  <si>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</si>
  <si>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</si>
  <si>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</si>
  <si>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</si>
  <si>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</si>
  <si>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</si>
  <si>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</si>
  <si>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</si>
  <si>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</si>
  <si>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</si>
  <si>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</si>
  <si>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</si>
  <si>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</si>
  <si>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</si>
  <si>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</si>
  <si>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</si>
  <si>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</si>
  <si>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</si>
  <si>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</si>
  <si>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</si>
  <si>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</si>
  <si>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</si>
  <si>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</si>
  <si>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</si>
  <si>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</si>
  <si>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</si>
  <si>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</si>
  <si>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</si>
  <si>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</si>
  <si>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</si>
  <si>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</si>
  <si>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</si>
  <si>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</si>
  <si>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</si>
  <si>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</si>
  <si>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</si>
  <si>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</si>
  <si>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</si>
  <si>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</si>
  <si>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</si>
  <si>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</si>
  <si>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</si>
  <si>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</si>
  <si>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</si>
  <si>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</si>
  <si>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</si>
  <si>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</si>
  <si>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</si>
  <si>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</si>
  <si>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</si>
  <si>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</si>
  <si>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</si>
  <si>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</si>
  <si>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</si>
  <si>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</si>
  <si>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</si>
  <si>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</si>
  <si>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</si>
  <si>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</si>
  <si>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</si>
  <si>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</si>
  <si>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</si>
  <si>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</si>
  <si>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</si>
  <si>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</si>
  <si>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</si>
  <si>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</si>
  <si>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</si>
  <si>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</si>
  <si>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</si>
  <si>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</si>
  <si>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</si>
  <si>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</si>
  <si>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</si>
  <si>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</si>
  <si>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</si>
  <si>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</si>
  <si>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</si>
  <si>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</si>
  <si>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</si>
  <si>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</si>
  <si>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</si>
  <si>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</si>
  <si>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</si>
  <si>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</si>
  <si>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</si>
  <si>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</si>
  <si>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</si>
  <si>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</si>
  <si>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</si>
  <si>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</si>
  <si>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</si>
  <si>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</si>
  <si>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</si>
  <si>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</si>
  <si>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</si>
  <si>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</si>
  <si>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</si>
  <si>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</si>
  <si>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</si>
  <si>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</si>
  <si>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</si>
  <si>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</si>
  <si>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</si>
  <si>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</si>
  <si>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</si>
  <si>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</si>
  <si>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</si>
  <si>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</si>
  <si>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</si>
  <si>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</si>
  <si>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</si>
  <si>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</si>
  <si>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</si>
  <si>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</si>
  <si>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</si>
  <si>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</si>
  <si>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</si>
  <si>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</si>
  <si>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</si>
  <si>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</si>
  <si>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</si>
  <si>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</si>
  <si>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</si>
  <si>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</si>
  <si>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</si>
  <si>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</si>
  <si>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</si>
  <si>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</si>
  <si>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</si>
  <si>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</si>
  <si>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</si>
  <si>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</si>
  <si>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</si>
  <si>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</si>
  <si>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</si>
  <si>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</si>
  <si>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</si>
  <si>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</si>
  <si>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</si>
  <si>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</si>
  <si>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</si>
  <si>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</si>
  <si>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</si>
  <si>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</si>
  <si>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</si>
  <si>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</si>
  <si>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</si>
  <si>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</si>
  <si>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</si>
  <si>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</si>
  <si>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</si>
  <si>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</si>
  <si>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</si>
  <si>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</si>
  <si>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</si>
  <si>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</si>
  <si>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</si>
  <si>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</si>
  <si>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</si>
  <si>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</si>
  <si>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</si>
  <si>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</si>
  <si>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</si>
  <si>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</si>
  <si>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</si>
  <si>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</si>
  <si>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</si>
  <si>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</si>
  <si>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</si>
  <si>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</si>
  <si>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</si>
  <si>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</si>
  <si>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</si>
  <si>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</si>
  <si>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</si>
  <si>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</si>
  <si>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</si>
  <si>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</si>
  <si>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</si>
  <si>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</si>
  <si>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</si>
  <si>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</si>
  <si>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</si>
  <si>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</si>
  <si>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</si>
  <si>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</si>
  <si>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</si>
  <si>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</si>
  <si>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</si>
  <si>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</si>
  <si>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</si>
  <si>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</si>
  <si>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</si>
  <si>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</si>
  <si>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</si>
  <si>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</si>
  <si>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</si>
  <si>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</si>
  <si>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</si>
  <si>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</si>
  <si>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</si>
  <si>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</si>
  <si>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</si>
  <si>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</si>
  <si>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</si>
  <si>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</si>
  <si>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</si>
  <si>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</si>
  <si>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</si>
  <si>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</si>
  <si>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</si>
  <si>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</si>
  <si>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</si>
  <si>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</si>
  <si>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</si>
  <si>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</si>
  <si>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</si>
  <si>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</si>
  <si>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</si>
  <si>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</si>
  <si>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</si>
  <si>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</si>
  <si>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</si>
  <si>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</si>
  <si>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</si>
  <si>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</si>
  <si>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</si>
  <si>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</si>
  <si>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</si>
  <si>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</si>
  <si>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</si>
  <si>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</si>
  <si>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</si>
  <si>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</si>
  <si>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</si>
  <si>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</si>
  <si>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</si>
  <si>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</si>
  <si>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</si>
  <si>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</si>
  <si>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</si>
  <si>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</si>
  <si>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</si>
  <si>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</si>
  <si>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</si>
  <si>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</si>
  <si>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</si>
  <si>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</si>
  <si>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</si>
  <si>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</si>
  <si>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</si>
  <si>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</si>
  <si>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</si>
  <si>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</si>
  <si>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</si>
  <si>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</si>
  <si>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</si>
  <si>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</si>
  <si>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</si>
  <si>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</si>
  <si>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</si>
  <si>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</si>
  <si>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</si>
  <si>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</si>
  <si>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</si>
  <si>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</si>
  <si>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</si>
  <si>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</si>
  <si>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</si>
  <si>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</si>
  <si>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</si>
  <si>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</si>
  <si>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</si>
  <si>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</si>
  <si>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</si>
  <si>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</si>
  <si>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</si>
  <si>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</si>
  <si>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</si>
  <si>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</si>
  <si>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</si>
  <si>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</si>
  <si>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</si>
  <si>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</si>
  <si>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</si>
  <si>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</si>
  <si>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</si>
  <si>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</si>
  <si>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</si>
  <si>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</si>
  <si>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</si>
  <si>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</si>
  <si>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</si>
  <si>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</si>
  <si>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</si>
  <si>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</si>
  <si>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</si>
  <si>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</si>
  <si>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</si>
  <si>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</si>
  <si>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</si>
  <si>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</si>
  <si>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</si>
  <si>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</si>
  <si>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</si>
  <si>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</si>
  <si>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</si>
  <si>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</si>
  <si>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</si>
  <si>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</si>
  <si>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</si>
  <si>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</si>
  <si>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</si>
  <si>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</si>
  <si>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</si>
  <si>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</si>
  <si>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</si>
  <si>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</si>
  <si>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</si>
  <si>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</si>
  <si>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</si>
  <si>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</si>
  <si>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</si>
  <si>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</si>
  <si>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</si>
  <si>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</si>
  <si>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</si>
  <si>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</si>
  <si>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</si>
  <si>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</si>
  <si>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</si>
  <si>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</si>
  <si>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</si>
  <si>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</si>
  <si>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</si>
  <si>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</si>
  <si>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</si>
  <si>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</si>
  <si>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</si>
  <si>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</si>
  <si>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</si>
  <si>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</si>
  <si>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</si>
  <si>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</si>
  <si>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</si>
  <si>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</si>
  <si>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</si>
  <si>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</si>
  <si>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</si>
  <si>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</si>
  <si>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</si>
  <si>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</si>
  <si>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</si>
  <si>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</si>
  <si>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</si>
  <si>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</si>
  <si>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</si>
  <si>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</si>
  <si>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</si>
  <si>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</si>
  <si>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</si>
  <si>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</si>
  <si>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</si>
  <si>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</si>
  <si>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</si>
  <si>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</si>
  <si>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</si>
  <si>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</si>
  <si>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</si>
  <si>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</si>
  <si>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</si>
  <si>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</si>
  <si>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</si>
  <si>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</si>
  <si>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</si>
  <si>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</si>
  <si>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</si>
  <si>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</si>
  <si>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</si>
  <si>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</si>
  <si>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</si>
  <si>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</si>
  <si>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</si>
  <si>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</si>
  <si>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</si>
  <si>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</si>
  <si>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</si>
  <si>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</si>
  <si>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</si>
  <si>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</si>
  <si>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</si>
  <si>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</si>
  <si>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</si>
  <si>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</si>
  <si>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</si>
  <si>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</si>
  <si>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</si>
  <si>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</si>
  <si>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</si>
  <si>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</si>
  <si>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</si>
  <si>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</si>
  <si>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</si>
  <si>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</si>
  <si>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</si>
  <si>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</si>
  <si>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</si>
  <si>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</si>
  <si>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</si>
  <si>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</si>
  <si>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</si>
  <si>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</si>
  <si>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</si>
  <si>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</si>
  <si>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</si>
  <si>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</si>
  <si>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</si>
  <si>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</si>
  <si>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</si>
  <si>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</si>
  <si>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</si>
  <si>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</si>
  <si>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</si>
  <si>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</si>
  <si>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</si>
  <si>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</si>
  <si>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</si>
  <si>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</si>
  <si>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</si>
  <si>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</si>
  <si>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</si>
  <si>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</si>
  <si>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</si>
  <si>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</si>
  <si>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</si>
  <si>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</si>
  <si>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</si>
  <si>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</si>
  <si>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</si>
  <si>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</si>
  <si>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</si>
  <si>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</si>
  <si>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</si>
  <si>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</si>
  <si>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</si>
  <si>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</si>
  <si>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</si>
  <si>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</si>
  <si>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</si>
  <si>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</si>
  <si>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</si>
  <si>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</si>
  <si>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</si>
  <si>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</si>
  <si>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</si>
  <si>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</si>
  <si>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</si>
  <si>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</si>
  <si>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</si>
  <si>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</si>
  <si>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</si>
  <si>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</si>
  <si>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</si>
  <si>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</si>
  <si>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</si>
  <si>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</si>
  <si>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</si>
  <si>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</si>
  <si>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</si>
  <si>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</si>
  <si>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</si>
  <si>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</si>
  <si>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</si>
  <si>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</si>
  <si>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</si>
  <si>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</si>
  <si>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</si>
  <si>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</si>
  <si>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</si>
  <si>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</si>
  <si>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</si>
  <si>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</si>
  <si>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</si>
  <si>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</si>
  <si>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</si>
  <si>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</si>
  <si>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</si>
  <si>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</si>
  <si>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</si>
  <si>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</si>
  <si>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</si>
  <si>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</si>
  <si>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</si>
  <si>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</si>
  <si>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</si>
  <si>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</si>
  <si>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</si>
  <si>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</si>
  <si>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</si>
  <si>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</si>
  <si>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</si>
  <si>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</si>
  <si>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</si>
  <si>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</si>
  <si>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</si>
  <si>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</si>
  <si>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</si>
  <si>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</si>
  <si>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</si>
  <si>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</si>
  <si>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</si>
  <si>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</si>
  <si>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</si>
  <si>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</si>
  <si>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</si>
  <si>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</si>
  <si>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</si>
  <si>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</si>
  <si>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</si>
  <si>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</si>
  <si>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</si>
  <si>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</si>
  <si>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</si>
  <si>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</si>
  <si>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</si>
  <si>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</si>
  <si>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</si>
  <si>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</si>
  <si>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</si>
  <si>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</si>
  <si>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</si>
  <si>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</si>
  <si>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</si>
  <si>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</si>
  <si>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</si>
  <si>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</si>
  <si>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</si>
  <si>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</si>
  <si>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</si>
  <si>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</si>
  <si>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</si>
  <si>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</si>
  <si>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</si>
  <si>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</si>
  <si>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</si>
  <si>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</si>
  <si>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</si>
  <si>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</si>
  <si>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</si>
  <si>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</si>
  <si>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</si>
  <si>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</si>
  <si>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</si>
  <si>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</si>
  <si>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</si>
  <si>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</si>
  <si>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</si>
  <si>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</si>
  <si>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</si>
  <si>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</si>
  <si>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</si>
  <si>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</si>
  <si>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</si>
  <si>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</si>
  <si>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</si>
  <si>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</si>
  <si>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</si>
  <si>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</si>
  <si>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</si>
  <si>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</si>
  <si>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</si>
  <si>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</si>
  <si>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</si>
  <si>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</si>
  <si>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</si>
  <si>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</si>
  <si>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</si>
  <si>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</si>
  <si>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</si>
  <si>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</si>
  <si>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</si>
  <si>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</si>
  <si>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</si>
  <si>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</si>
  <si>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</si>
  <si>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</si>
  <si>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</si>
  <si>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</si>
  <si>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</si>
  <si>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</si>
  <si>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</si>
  <si>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</si>
  <si>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</si>
  <si>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</si>
  <si>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</si>
  <si>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</si>
  <si>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</si>
  <si>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</si>
  <si>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</si>
  <si>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</si>
  <si>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</si>
  <si>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</si>
  <si>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</si>
  <si>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</si>
  <si>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</si>
  <si>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</si>
  <si>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</si>
  <si>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</si>
  <si>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</si>
  <si>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</si>
  <si>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</si>
  <si>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</si>
  <si>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</si>
  <si>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</si>
  <si>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</si>
  <si>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</si>
  <si>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</si>
  <si>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</si>
  <si>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</si>
  <si>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</si>
  <si>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</si>
  <si>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</si>
  <si>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</si>
  <si>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</si>
  <si>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</si>
  <si>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</si>
  <si>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</si>
  <si>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</si>
  <si>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</si>
  <si>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</si>
  <si>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</si>
  <si>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</si>
  <si>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</si>
  <si>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</si>
  <si>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</si>
  <si>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</si>
  <si>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</si>
  <si>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</si>
  <si>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</si>
  <si>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</si>
  <si>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</si>
  <si>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</si>
  <si>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</si>
  <si>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</si>
  <si>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</si>
  <si>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</si>
  <si>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</si>
  <si>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</si>
  <si>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</si>
  <si>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</si>
  <si>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</si>
  <si>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</si>
  <si>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</si>
  <si>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</si>
  <si>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</si>
  <si>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</si>
  <si>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</si>
  <si>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</si>
  <si>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</si>
  <si>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</si>
  <si>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</si>
  <si>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</si>
  <si>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</si>
  <si>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</si>
  <si>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</si>
  <si>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</si>
  <si>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</si>
  <si>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</si>
  <si>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</si>
  <si>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</si>
  <si>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</si>
  <si>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</si>
  <si>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</si>
  <si>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</si>
  <si>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</si>
  <si>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</si>
  <si>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</si>
  <si>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</si>
  <si>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</si>
  <si>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</si>
  <si>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</si>
  <si>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</si>
  <si>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</si>
  <si>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</si>
  <si>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</si>
  <si>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</si>
  <si>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</si>
  <si>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</si>
  <si>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</si>
  <si>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</si>
  <si>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</si>
  <si>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</si>
  <si>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</si>
  <si>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</si>
  <si>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</si>
  <si>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</si>
  <si>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</si>
  <si>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</si>
  <si>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</si>
  <si>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</si>
  <si>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</si>
  <si>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</si>
  <si>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</si>
  <si>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</si>
  <si>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</si>
  <si>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</si>
  <si>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</si>
  <si>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</si>
  <si>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</si>
  <si>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</si>
  <si>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</si>
  <si>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</si>
  <si>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</si>
  <si>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</si>
  <si>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</si>
  <si>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</si>
  <si>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</si>
  <si>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</si>
  <si>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</si>
  <si>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</si>
  <si>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</si>
  <si>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</si>
  <si>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</si>
  <si>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</si>
  <si>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</si>
  <si>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</si>
  <si>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</si>
  <si>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</si>
  <si>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</si>
  <si>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</si>
  <si>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</si>
  <si>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</si>
  <si>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</si>
  <si>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</si>
  <si>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</si>
  <si>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</si>
  <si>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</si>
  <si>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</si>
  <si>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</si>
  <si>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</si>
  <si>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</si>
  <si>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</si>
  <si>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</si>
  <si>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</si>
  <si>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</si>
  <si>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</si>
  <si>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</si>
  <si>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</si>
  <si>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</si>
  <si>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</si>
  <si>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</si>
  <si>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</si>
  <si>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</si>
  <si>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</si>
  <si>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</si>
  <si>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</si>
  <si>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</si>
  <si>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</si>
  <si>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</si>
  <si>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</si>
  <si>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</si>
  <si>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</si>
  <si>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</si>
  <si>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</si>
  <si>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</si>
  <si>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</si>
  <si>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</si>
  <si>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</si>
  <si>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</si>
  <si>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</si>
  <si>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</si>
  <si>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</si>
  <si>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</si>
  <si>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</si>
  <si>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</si>
  <si>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</si>
  <si>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</si>
  <si>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</si>
  <si>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</si>
  <si>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</si>
  <si>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</si>
  <si>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</si>
  <si>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</si>
  <si>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</si>
  <si>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</si>
  <si>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</si>
  <si>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</si>
  <si>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</si>
  <si>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</si>
  <si>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</si>
  <si>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</si>
  <si>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</si>
  <si>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</si>
  <si>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</si>
  <si>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</si>
  <si>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</si>
  <si>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</si>
  <si>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</si>
  <si>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</si>
  <si>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</si>
  <si>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</si>
  <si>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</si>
  <si>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</si>
  <si>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</si>
  <si>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</si>
  <si>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</si>
  <si>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</si>
  <si>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</si>
  <si>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</si>
  <si>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</si>
  <si>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</si>
  <si>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</si>
  <si>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</si>
  <si>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</si>
  <si>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</si>
  <si>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</si>
  <si>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</si>
  <si>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</si>
  <si>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</si>
  <si>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</si>
  <si>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</si>
  <si>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</si>
  <si>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</si>
  <si>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</si>
  <si>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</si>
  <si>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</si>
  <si>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</si>
  <si>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</si>
  <si>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</si>
  <si>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</si>
  <si>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</si>
  <si>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</si>
  <si>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</si>
  <si>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</si>
  <si>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</si>
  <si>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</si>
  <si>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</si>
  <si>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</si>
  <si>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</si>
  <si>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</si>
  <si>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</si>
  <si>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</si>
  <si>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</si>
  <si>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</si>
  <si>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</si>
  <si>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</si>
  <si>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</si>
  <si>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</si>
  <si>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</si>
  <si>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</si>
  <si>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</si>
  <si>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</si>
  <si>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</si>
  <si>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</si>
  <si>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</si>
  <si>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</si>
  <si>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</si>
  <si>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</si>
  <si>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</si>
  <si>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</si>
  <si>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</si>
  <si>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</si>
  <si>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</si>
  <si>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</si>
  <si>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</si>
  <si>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</si>
  <si>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</si>
  <si>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</si>
  <si>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</si>
  <si>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</si>
  <si>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</si>
  <si>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</si>
  <si>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</si>
  <si>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</si>
  <si>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</si>
  <si>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</si>
  <si>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</si>
  <si>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</si>
  <si>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</si>
  <si>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</si>
  <si>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</si>
  <si>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</si>
  <si>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</si>
  <si>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</si>
  <si>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</si>
  <si>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</si>
  <si>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</si>
  <si>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</si>
  <si>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</si>
  <si>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</si>
  <si>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</si>
  <si>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</si>
  <si>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</si>
  <si>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</si>
  <si>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</si>
  <si>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</si>
  <si>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</si>
  <si>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</si>
  <si>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</si>
  <si>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</si>
  <si>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</si>
  <si>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</si>
  <si>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</si>
  <si>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</si>
  <si>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</si>
  <si>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</si>
  <si>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</si>
  <si>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</si>
  <si>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</si>
  <si>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</si>
  <si>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</si>
  <si>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</si>
  <si>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</si>
  <si>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</si>
  <si>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</si>
  <si>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</si>
  <si>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</si>
  <si>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</si>
  <si>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</si>
  <si>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</si>
  <si>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</si>
  <si>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</si>
  <si>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</si>
  <si>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</si>
  <si>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</si>
  <si>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</si>
  <si>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</si>
  <si>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</si>
  <si>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</si>
  <si>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</si>
  <si>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</si>
  <si>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</si>
  <si>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</si>
  <si>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</si>
  <si>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</si>
  <si>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</si>
  <si>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</si>
  <si>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</si>
  <si>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</si>
  <si>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</si>
  <si>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</si>
  <si>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</si>
  <si>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</si>
  <si>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</si>
  <si>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</si>
  <si>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</si>
  <si>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</si>
  <si>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</si>
  <si>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</si>
  <si>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</si>
  <si>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</si>
  <si>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</si>
  <si>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</si>
  <si>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</si>
  <si>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</si>
  <si>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</si>
  <si>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</si>
  <si>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</si>
  <si>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</si>
  <si>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</si>
  <si>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</si>
  <si>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</si>
  <si>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</si>
  <si>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</si>
  <si>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</si>
  <si>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</si>
  <si>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</si>
  <si>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</si>
  <si>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</si>
  <si>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</si>
  <si>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</si>
  <si>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</si>
  <si>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</si>
  <si>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</si>
  <si>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</si>
  <si>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</si>
  <si>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</si>
  <si>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</si>
  <si>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</si>
  <si>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</si>
  <si>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</si>
  <si>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</si>
  <si>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</si>
  <si>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</si>
  <si>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</si>
  <si>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</si>
  <si>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</si>
  <si>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</si>
  <si>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</si>
  <si>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</si>
  <si>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</si>
  <si>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</si>
  <si>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</si>
  <si>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</si>
  <si>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</si>
  <si>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</si>
  <si>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</si>
  <si>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</si>
  <si>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</si>
  <si>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</si>
  <si>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</si>
  <si>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</si>
  <si>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</si>
  <si>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</si>
  <si>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</si>
  <si>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</si>
  <si>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</si>
  <si>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</si>
  <si>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</si>
  <si>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</si>
  <si>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</si>
  <si>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</si>
  <si>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</si>
  <si>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</si>
  <si>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</si>
  <si>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</si>
  <si>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</si>
  <si>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</si>
  <si>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</si>
  <si>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</si>
  <si>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</si>
  <si>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</si>
  <si>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</si>
  <si>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</si>
  <si>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</si>
  <si>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</si>
  <si>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</si>
  <si>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</si>
  <si>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</si>
  <si>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</si>
  <si>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</si>
  <si>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</si>
  <si>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</si>
  <si>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</si>
  <si>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</si>
  <si>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</si>
  <si>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</si>
  <si>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</si>
  <si>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</si>
  <si>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</si>
  <si>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</si>
  <si>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</si>
  <si>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</si>
  <si>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</si>
  <si>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</si>
  <si>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</si>
  <si>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</si>
  <si>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</si>
  <si>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</si>
  <si>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</si>
  <si>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</si>
  <si>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</si>
  <si>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</si>
  <si>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</si>
  <si>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</si>
  <si>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</si>
  <si>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</si>
  <si>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</si>
  <si>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</si>
  <si>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</si>
  <si>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</si>
  <si>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</si>
  <si>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</si>
  <si>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</si>
  <si>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</si>
  <si>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</si>
  <si>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</si>
  <si>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</si>
  <si>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</si>
  <si>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</si>
  <si>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</si>
  <si>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</si>
  <si>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</si>
  <si>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</si>
  <si>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</si>
  <si>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</si>
  <si>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</si>
  <si>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</si>
  <si>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</si>
  <si>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</si>
  <si>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</si>
  <si>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</si>
  <si>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</si>
  <si>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</si>
  <si>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</si>
  <si>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</si>
  <si>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</si>
  <si>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</si>
  <si>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</si>
  <si>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</si>
  <si>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</si>
  <si>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</si>
  <si>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</si>
  <si>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</si>
  <si>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</si>
  <si>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</si>
  <si>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</si>
  <si>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</si>
  <si>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</si>
  <si>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</si>
  <si>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</si>
  <si>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</si>
  <si>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</si>
  <si>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</si>
  <si>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</si>
  <si>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</si>
  <si>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</si>
  <si>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</si>
  <si>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</si>
  <si>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</si>
  <si>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</si>
  <si>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</si>
  <si>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</si>
  <si>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</si>
  <si>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</si>
  <si>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</si>
  <si>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</si>
  <si>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</si>
  <si>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</si>
  <si>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</si>
  <si>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</si>
  <si>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</si>
  <si>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</si>
  <si>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</si>
  <si>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</si>
  <si>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</si>
  <si>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</si>
  <si>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</si>
  <si>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</si>
  <si>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</si>
  <si>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</si>
  <si>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</si>
  <si>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</si>
  <si>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</si>
  <si>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</si>
  <si>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</si>
  <si>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</si>
  <si>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</si>
  <si>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</si>
  <si>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</si>
  <si>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</si>
  <si>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</si>
  <si>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</si>
  <si>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</si>
  <si>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</si>
  <si>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</si>
  <si>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</si>
  <si>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</si>
  <si>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</si>
  <si>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</si>
  <si>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</si>
  <si>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</si>
  <si>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</si>
  <si>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</si>
  <si>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</si>
  <si>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</si>
  <si>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</si>
  <si>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</si>
  <si>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</si>
  <si>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</si>
  <si>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</si>
  <si>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</si>
  <si>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</si>
  <si>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</si>
  <si>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</si>
  <si>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</si>
  <si>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</si>
  <si>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</si>
  <si>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</si>
  <si>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</si>
  <si>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</si>
  <si>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</si>
  <si>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</si>
  <si>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</si>
  <si>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</si>
  <si>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</si>
  <si>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</si>
  <si>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</si>
  <si>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</si>
  <si>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</si>
  <si>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</si>
  <si>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</si>
  <si>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</si>
  <si>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</si>
  <si>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</si>
  <si>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</si>
  <si>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</si>
  <si>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</si>
  <si>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</si>
  <si>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</si>
  <si>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</si>
  <si>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</si>
  <si>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</si>
  <si>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</si>
  <si>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</si>
  <si>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</si>
  <si>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</si>
  <si>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</si>
  <si>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</si>
  <si>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</si>
  <si>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</si>
  <si>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</si>
  <si>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</si>
  <si>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</si>
  <si>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</si>
  <si>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</si>
  <si>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</si>
  <si>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</si>
  <si>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</si>
  <si>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</si>
  <si>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</si>
  <si>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</si>
  <si>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</si>
  <si>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</si>
  <si>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</si>
  <si>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</si>
  <si>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</si>
  <si>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</si>
  <si>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</si>
  <si>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</si>
  <si>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</si>
  <si>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</si>
  <si>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</si>
  <si>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</si>
  <si>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</si>
  <si>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</si>
  <si>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</si>
  <si>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</si>
  <si>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</si>
  <si>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</si>
  <si>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</si>
  <si>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</si>
  <si>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</si>
  <si>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</si>
  <si>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</si>
  <si>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</si>
  <si>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</si>
  <si>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</si>
  <si>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</si>
  <si>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</si>
  <si>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</si>
  <si>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</si>
  <si>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</si>
  <si>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</si>
  <si>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</si>
  <si>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</si>
  <si>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</si>
  <si>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</si>
  <si>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</si>
  <si>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</si>
  <si>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</si>
  <si>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</si>
  <si>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</si>
  <si>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</si>
  <si>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</si>
  <si>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</si>
  <si>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</si>
  <si>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</si>
  <si>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</si>
  <si>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</si>
  <si>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</si>
  <si>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</si>
  <si>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</si>
  <si>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</si>
  <si>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</si>
  <si>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</si>
  <si>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</si>
  <si>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</si>
  <si>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</si>
  <si>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</si>
  <si>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</si>
  <si>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</si>
  <si>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</si>
  <si>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</si>
  <si>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</si>
  <si>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</si>
  <si>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</si>
  <si>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</si>
  <si>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</si>
  <si>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</si>
  <si>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</si>
  <si>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</si>
  <si>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</si>
  <si>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</si>
  <si>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</si>
  <si>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</si>
  <si>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</si>
  <si>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</si>
  <si>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</si>
  <si>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</si>
  <si>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</si>
  <si>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</si>
  <si>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</si>
  <si>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</si>
  <si>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</si>
  <si>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</si>
  <si>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</si>
  <si>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</si>
  <si>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</si>
  <si>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</si>
  <si>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</si>
  <si>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</si>
  <si>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</si>
  <si>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</si>
  <si>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</si>
  <si>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</si>
  <si>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</si>
  <si>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</si>
  <si>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</si>
  <si>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</si>
  <si>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</si>
  <si>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</si>
  <si>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</si>
  <si>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</si>
  <si>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</si>
  <si>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</si>
  <si>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</si>
  <si>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</si>
  <si>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</si>
  <si>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</si>
  <si>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</si>
  <si>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</si>
  <si>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</si>
  <si>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</si>
  <si>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</si>
  <si>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</si>
  <si>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</si>
  <si>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</si>
  <si>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</si>
  <si>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</si>
  <si>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</si>
  <si>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</si>
  <si>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</si>
  <si>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</si>
  <si>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</si>
  <si>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</si>
  <si>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</si>
  <si>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</si>
  <si>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</si>
  <si>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</si>
  <si>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</si>
  <si>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</si>
  <si>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</si>
  <si>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</si>
  <si>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</si>
  <si>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</si>
  <si>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</si>
  <si>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</si>
  <si>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</si>
  <si>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</si>
  <si>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</si>
  <si>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</si>
  <si>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</si>
  <si>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</si>
  <si>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</si>
  <si>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</si>
  <si>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</si>
  <si>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</si>
  <si>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</si>
  <si>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</si>
  <si>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</si>
  <si>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</si>
  <si>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</si>
  <si>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</si>
  <si>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</si>
  <si>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</si>
  <si>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</si>
  <si>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</si>
  <si>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</si>
  <si>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</si>
  <si>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</si>
  <si>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</si>
  <si>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</si>
  <si>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</si>
  <si>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</si>
  <si>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</si>
  <si>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</si>
  <si>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</si>
  <si>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</si>
  <si>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</si>
  <si>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</si>
  <si>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</si>
  <si>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</si>
  <si>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</si>
  <si>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</si>
  <si>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</si>
  <si>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</si>
  <si>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</si>
  <si>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</si>
  <si>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</si>
  <si>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</si>
  <si>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</si>
  <si>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</si>
  <si>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</si>
  <si>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</si>
  <si>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</si>
  <si>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</si>
  <si>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</si>
  <si>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</si>
  <si>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</si>
  <si>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</si>
  <si>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</si>
  <si>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</si>
  <si>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</si>
  <si>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</si>
  <si>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</si>
  <si>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</si>
  <si>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</si>
  <si>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</si>
  <si>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</si>
  <si>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</si>
  <si>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</si>
  <si>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</si>
  <si>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</si>
  <si>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</si>
  <si>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</si>
  <si>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</si>
  <si>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</si>
  <si>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</si>
  <si>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</si>
  <si>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</si>
  <si>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</si>
  <si>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</si>
  <si>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</si>
  <si>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</si>
  <si>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</si>
  <si>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</si>
  <si>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</si>
  <si>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</si>
  <si>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</si>
  <si>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</si>
  <si>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</si>
  <si>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</si>
  <si>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</si>
  <si>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</si>
  <si>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</si>
  <si>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</si>
  <si>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</si>
  <si>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</si>
  <si>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</si>
  <si>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</si>
  <si>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</si>
  <si>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</si>
  <si>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</si>
  <si>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</si>
  <si>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</si>
  <si>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</si>
  <si>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</si>
  <si>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</si>
  <si>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</si>
  <si>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</si>
  <si>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</si>
  <si>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</si>
  <si>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</si>
  <si>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</si>
  <si>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</si>
  <si>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</si>
  <si>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</si>
  <si>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</si>
  <si>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</si>
  <si>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</si>
  <si>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</si>
  <si>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</si>
  <si>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</si>
  <si>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</si>
  <si>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</si>
  <si>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</si>
  <si>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</si>
  <si>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</si>
  <si>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</si>
  <si>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</si>
  <si>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</si>
  <si>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</si>
  <si>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</si>
  <si>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</si>
  <si>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</si>
  <si>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</si>
  <si>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</si>
  <si>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</si>
  <si>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</si>
  <si>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</si>
  <si>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</si>
  <si>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</si>
  <si>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</si>
  <si>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</si>
  <si>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</si>
  <si>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</si>
  <si>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</si>
  <si>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</si>
  <si>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</si>
  <si>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</si>
  <si>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</si>
  <si>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</si>
  <si>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</si>
  <si>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</si>
  <si>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</si>
  <si>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</si>
  <si>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</si>
  <si>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</si>
  <si>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</si>
  <si>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</si>
  <si>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</si>
  <si>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</si>
  <si>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</si>
  <si>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</si>
  <si>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</si>
  <si>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</si>
  <si>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</si>
  <si>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</si>
  <si>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</si>
  <si>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</si>
  <si>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</si>
  <si>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</si>
  <si>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</si>
  <si>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</si>
  <si>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</si>
  <si>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</si>
  <si>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</si>
  <si>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</si>
  <si>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</si>
  <si>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</si>
  <si>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</si>
  <si>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</si>
  <si>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</si>
  <si>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</si>
  <si>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</si>
  <si>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</si>
  <si>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</si>
  <si>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</si>
  <si>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</si>
  <si>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</si>
  <si>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</si>
  <si>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</si>
  <si>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</si>
  <si>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</si>
  <si>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</si>
  <si>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</si>
  <si>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</si>
  <si>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</si>
  <si>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</si>
  <si>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</si>
  <si>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</si>
  <si>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</si>
  <si>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</si>
  <si>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</si>
  <si>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</si>
  <si>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</si>
  <si>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</si>
  <si>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</si>
  <si>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</si>
  <si>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</si>
  <si>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</si>
  <si>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</si>
  <si>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</si>
  <si>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</si>
  <si>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</si>
  <si>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</si>
  <si>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</si>
  <si>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</si>
  <si>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</si>
  <si>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</si>
  <si>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</si>
  <si>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</si>
  <si>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</si>
  <si>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</si>
  <si>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</si>
  <si>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</si>
  <si>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</si>
  <si>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</si>
  <si>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</si>
  <si>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</si>
  <si>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</si>
  <si>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</si>
  <si>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</si>
  <si>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</si>
  <si>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</si>
  <si>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</si>
  <si>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</si>
  <si>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</si>
  <si>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</si>
  <si>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</si>
  <si>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</si>
  <si>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</si>
  <si>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</si>
  <si>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</si>
  <si>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</si>
  <si>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</si>
  <si>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</si>
  <si>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</si>
  <si>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</si>
  <si>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</si>
  <si>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</si>
  <si>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</si>
  <si>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</si>
  <si>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</si>
  <si>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</si>
  <si>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</si>
  <si>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</si>
  <si>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</si>
  <si>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</si>
  <si>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</si>
  <si>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</si>
  <si>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</si>
  <si>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</si>
  <si>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</si>
  <si>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</si>
  <si>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</si>
  <si>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</si>
  <si>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</si>
  <si>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</si>
  <si>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</si>
  <si>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</si>
  <si>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</si>
  <si>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</si>
  <si>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</si>
  <si>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</si>
  <si>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</si>
  <si>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</si>
  <si>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</si>
  <si>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</si>
  <si>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</si>
  <si>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</si>
  <si>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</si>
  <si>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</si>
  <si>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</si>
  <si>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</si>
  <si>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</si>
  <si>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</si>
  <si>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</si>
  <si>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</si>
  <si>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</si>
  <si>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</si>
  <si>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</si>
  <si>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</si>
  <si>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</si>
  <si>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</si>
  <si>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</si>
  <si>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</si>
  <si>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</si>
  <si>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</si>
  <si>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</si>
  <si>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</si>
  <si>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</si>
  <si>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</si>
  <si>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</si>
  <si>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</si>
  <si>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</si>
  <si>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</si>
  <si>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</si>
  <si>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</si>
  <si>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</si>
  <si>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</si>
  <si>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</si>
  <si>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</si>
  <si>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</si>
  <si>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</si>
  <si>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</si>
  <si>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</si>
  <si>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</si>
  <si>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</si>
  <si>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</si>
  <si>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</si>
  <si>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</si>
  <si>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</si>
  <si>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</si>
  <si>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</si>
  <si>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</si>
  <si>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</si>
  <si>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</si>
  <si>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</si>
  <si>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</si>
  <si>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</si>
  <si>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</si>
  <si>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</si>
  <si>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</si>
  <si>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</si>
  <si>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</si>
  <si>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</si>
  <si>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</si>
  <si>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</si>
  <si>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</si>
  <si>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</si>
  <si>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</si>
  <si>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</si>
  <si>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</si>
  <si>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</si>
  <si>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</si>
  <si>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</si>
  <si>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</si>
  <si>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</si>
  <si>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</si>
  <si>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</si>
  <si>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</si>
  <si>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</si>
  <si>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</si>
  <si>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</si>
  <si>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</si>
  <si>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</si>
  <si>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</si>
  <si>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</si>
  <si>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</si>
  <si>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</si>
  <si>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</si>
  <si>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</si>
  <si>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</si>
  <si>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</si>
  <si>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</si>
  <si>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</si>
  <si>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</si>
  <si>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</si>
  <si>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</si>
  <si>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</si>
  <si>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</si>
  <si>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</si>
  <si>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</si>
  <si>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</si>
  <si>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</si>
  <si>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</si>
  <si>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</si>
  <si>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</si>
  <si>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</si>
  <si>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</si>
  <si>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</si>
  <si>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</si>
  <si>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</si>
  <si>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</si>
  <si>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</si>
  <si>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</si>
  <si>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</si>
  <si>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</si>
  <si>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</si>
  <si>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</si>
  <si>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</si>
  <si>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</si>
  <si>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</si>
  <si>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</si>
  <si>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</si>
  <si>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</si>
  <si>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</si>
  <si>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</si>
  <si>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</si>
  <si>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</si>
  <si>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</si>
  <si>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</si>
  <si>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</si>
  <si>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</si>
  <si>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</si>
  <si>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</si>
  <si>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</si>
  <si>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</si>
  <si>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</si>
  <si>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</si>
  <si>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</si>
  <si>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</si>
  <si>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</si>
  <si>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</si>
  <si>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</si>
  <si>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</si>
  <si>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</si>
  <si>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</si>
  <si>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</si>
  <si>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</si>
  <si>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</si>
  <si>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</si>
  <si>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</si>
  <si>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</si>
  <si>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</si>
  <si>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</si>
  <si>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</si>
  <si>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</si>
  <si>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</si>
  <si>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</si>
  <si>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</si>
  <si>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</si>
  <si>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</si>
  <si>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</si>
  <si>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</si>
  <si>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</si>
  <si>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</si>
  <si>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</si>
  <si>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</si>
  <si>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</si>
  <si>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</si>
  <si>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</si>
  <si>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</si>
  <si>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</si>
  <si>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</si>
  <si>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</si>
  <si>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</si>
  <si>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</si>
  <si>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</si>
  <si>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</si>
  <si>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</si>
  <si>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</si>
  <si>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</si>
  <si>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</si>
  <si>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</si>
  <si>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</si>
  <si>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</si>
  <si>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</si>
  <si>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</si>
  <si>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</si>
  <si>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</si>
  <si>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</si>
  <si>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</si>
  <si>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</si>
  <si>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</si>
  <si>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</si>
  <si>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</si>
  <si>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</si>
  <si>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</si>
  <si>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</si>
  <si>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</si>
  <si>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</si>
  <si>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</si>
  <si>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</si>
  <si>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</si>
  <si>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</si>
  <si>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</si>
  <si>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</si>
  <si>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</si>
  <si>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</si>
  <si>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</si>
  <si>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</si>
  <si>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</si>
  <si>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</si>
  <si>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</si>
  <si>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</si>
  <si>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</si>
  <si>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</si>
  <si>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</si>
  <si>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</si>
  <si>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</si>
  <si>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</si>
  <si>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</si>
  <si>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</si>
  <si>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</si>
  <si>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</si>
  <si>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</si>
  <si>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</si>
  <si>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</si>
  <si>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</si>
  <si>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</si>
  <si>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</si>
  <si>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</si>
  <si>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</si>
  <si>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</si>
  <si>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</si>
  <si>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</si>
  <si>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</si>
  <si>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</si>
  <si>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</si>
  <si>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</si>
  <si>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</si>
  <si>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</si>
  <si>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</si>
  <si>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</si>
  <si>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</si>
  <si>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</si>
  <si>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</si>
  <si>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</si>
  <si>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</si>
  <si>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</si>
  <si>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</si>
  <si>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</si>
  <si>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</si>
  <si>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</si>
  <si>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</si>
  <si>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</si>
  <si>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</si>
  <si>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</si>
  <si>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</si>
  <si>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</si>
  <si>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</si>
  <si>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</si>
  <si>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</si>
  <si>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</si>
  <si>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</si>
  <si>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</si>
  <si>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</si>
  <si>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</si>
  <si>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</si>
  <si>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</si>
  <si>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</si>
  <si>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</si>
  <si>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</si>
  <si>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</si>
  <si>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</si>
  <si>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</si>
  <si>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</si>
  <si>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</si>
  <si>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</si>
  <si>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</si>
  <si>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</si>
  <si>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</si>
  <si>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</si>
  <si>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</si>
  <si>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</si>
  <si>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</si>
  <si>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</si>
  <si>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</si>
  <si>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</si>
  <si>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</si>
  <si>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</si>
  <si>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</si>
  <si>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</si>
  <si>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</si>
  <si>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</si>
  <si>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</si>
  <si>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</si>
  <si>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</si>
  <si>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</si>
  <si>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</si>
  <si>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</si>
  <si>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</si>
  <si>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</si>
  <si>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</si>
  <si>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</si>
  <si>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</si>
  <si>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</si>
  <si>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</si>
  <si>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</si>
  <si>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</si>
  <si>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</si>
  <si>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</si>
  <si>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</si>
  <si>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</si>
  <si>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</si>
  <si>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</si>
  <si>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</si>
  <si>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</si>
  <si>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</si>
  <si>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</si>
  <si>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</si>
  <si>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</si>
  <si>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</si>
  <si>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</si>
  <si>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</si>
  <si>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</si>
  <si>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</si>
  <si>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</si>
  <si>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</si>
  <si>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</si>
  <si>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</si>
  <si>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</si>
  <si>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</si>
  <si>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</si>
  <si>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</si>
  <si>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</si>
  <si>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</si>
  <si>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</si>
  <si>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</si>
  <si>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</si>
  <si>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</si>
  <si>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</si>
  <si>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</si>
  <si>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</si>
  <si>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</si>
  <si>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</si>
  <si>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</si>
  <si>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</si>
  <si>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</si>
  <si>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</si>
  <si>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</si>
  <si>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</si>
  <si>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</si>
  <si>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</si>
  <si>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</si>
  <si>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</si>
  <si>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</si>
  <si>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</si>
  <si>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</si>
  <si>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</si>
  <si>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</si>
  <si>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</si>
  <si>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</si>
  <si>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</si>
  <si>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</si>
  <si>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</si>
  <si>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</si>
  <si>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</si>
  <si>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</si>
  <si>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</si>
  <si>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</si>
  <si>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</si>
  <si>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</si>
  <si>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</si>
  <si>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</si>
  <si>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</si>
  <si>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</si>
  <si>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</si>
  <si>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</si>
  <si>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</si>
  <si>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</si>
  <si>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</si>
  <si>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</si>
  <si>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</si>
  <si>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</si>
  <si>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</si>
  <si>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</si>
  <si>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</si>
  <si>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</si>
  <si>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</si>
  <si>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</si>
  <si>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</si>
  <si>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</si>
  <si>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</si>
  <si>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</si>
  <si>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</si>
  <si>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</si>
  <si>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</si>
  <si>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</si>
  <si>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</si>
  <si>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</si>
  <si>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</si>
  <si>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</si>
  <si>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</si>
  <si>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</si>
  <si>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</si>
  <si>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</si>
  <si>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</si>
  <si>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</si>
  <si>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</si>
  <si>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</si>
  <si>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</si>
  <si>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</si>
  <si>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</si>
  <si>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</si>
  <si>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</si>
  <si>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</si>
  <si>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</si>
  <si>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</si>
  <si>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</si>
  <si>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</si>
  <si>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</si>
  <si>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</si>
  <si>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</si>
  <si>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</si>
  <si>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</si>
  <si>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</si>
  <si>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</si>
  <si>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</si>
  <si>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</si>
  <si>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</si>
  <si>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</si>
  <si>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</si>
  <si>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</si>
  <si>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</si>
  <si>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</si>
  <si>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</si>
  <si>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</si>
  <si>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</si>
  <si>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</si>
  <si>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</si>
  <si>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</si>
  <si>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</si>
  <si>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</si>
  <si>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</si>
  <si>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</si>
  <si>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</si>
  <si>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</si>
  <si>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</si>
  <si>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</si>
  <si>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</si>
  <si>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</si>
  <si>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</si>
  <si>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</si>
  <si>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</si>
  <si>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</si>
  <si>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</si>
  <si>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</si>
  <si>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</si>
  <si>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</si>
  <si>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</si>
  <si>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</si>
  <si>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</si>
  <si>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</si>
  <si>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</si>
  <si>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</si>
  <si>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</si>
  <si>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</si>
  <si>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</si>
  <si>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</si>
  <si>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</si>
  <si>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</si>
  <si>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</si>
  <si>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</si>
  <si>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</si>
  <si>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</si>
  <si>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</si>
  <si>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</si>
  <si>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</si>
  <si>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</si>
  <si>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</si>
  <si>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</si>
  <si>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</si>
  <si>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</si>
  <si>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</si>
  <si>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</si>
  <si>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</si>
  <si>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</si>
  <si>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</si>
  <si>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</si>
  <si>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</si>
  <si>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</si>
  <si>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</si>
  <si>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</si>
  <si>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</si>
  <si>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</si>
  <si>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</si>
  <si>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</si>
  <si>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</si>
  <si>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</si>
  <si>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</si>
  <si>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</si>
  <si>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</si>
  <si>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</si>
  <si>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</si>
  <si>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</si>
  <si>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</si>
  <si>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</si>
  <si>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</si>
  <si>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</si>
  <si>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</si>
  <si>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</si>
  <si>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</si>
  <si>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</si>
  <si>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</si>
  <si>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</si>
  <si>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</si>
  <si>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</si>
  <si>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</si>
  <si>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</si>
  <si>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</si>
  <si>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</si>
  <si>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</si>
  <si>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</si>
  <si>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</si>
  <si>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</si>
  <si>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</si>
  <si>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</si>
  <si>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</si>
  <si>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</si>
  <si>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</si>
  <si>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</si>
  <si>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</si>
  <si>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</si>
  <si>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</si>
  <si>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</si>
  <si>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</si>
  <si>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</si>
  <si>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</si>
  <si>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</si>
  <si>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</si>
  <si>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</si>
  <si>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</si>
  <si>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</si>
  <si>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</si>
  <si>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</si>
  <si>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</si>
  <si>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</si>
  <si>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</si>
  <si>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</si>
  <si>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</si>
  <si>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</si>
  <si>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</si>
  <si>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</si>
  <si>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</si>
  <si>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</si>
  <si>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</si>
  <si>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</si>
  <si>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</si>
  <si>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</si>
  <si>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</si>
  <si>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</si>
  <si>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</si>
  <si>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</si>
  <si>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</si>
  <si>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</si>
  <si>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</si>
  <si>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</si>
  <si>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</si>
  <si>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</si>
  <si>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</si>
  <si>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</si>
  <si>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</si>
  <si>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</si>
  <si>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</si>
  <si>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</si>
  <si>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</si>
  <si>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</si>
  <si>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</si>
  <si>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</si>
  <si>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</si>
  <si>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</si>
  <si>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</si>
  <si>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</si>
  <si>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</si>
  <si>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</si>
  <si>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</si>
  <si>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</si>
  <si>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</si>
  <si>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</si>
  <si>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</si>
  <si>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</si>
  <si>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</si>
  <si>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</si>
  <si>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</si>
  <si>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</si>
  <si>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</si>
  <si>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</si>
  <si>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</si>
  <si>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</si>
  <si>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</si>
  <si>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</si>
  <si>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</si>
  <si>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</si>
  <si>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</si>
  <si>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</si>
  <si>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</si>
  <si>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</si>
  <si>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</si>
  <si>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</si>
  <si>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</si>
  <si>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</si>
  <si>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</si>
  <si>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</si>
  <si>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</si>
  <si>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</si>
  <si>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</si>
  <si>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</si>
  <si>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</si>
  <si>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</si>
  <si>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</si>
  <si>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</si>
  <si>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</si>
  <si>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</si>
  <si>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</si>
  <si>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</si>
  <si>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</si>
  <si>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</si>
  <si>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</si>
  <si>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</si>
  <si>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</si>
  <si>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</si>
  <si>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</si>
  <si>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</si>
  <si>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</si>
  <si>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</si>
  <si>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</si>
  <si>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</si>
  <si>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</si>
  <si>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</si>
  <si>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</si>
  <si>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</si>
  <si>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</si>
  <si>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</si>
  <si>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</si>
  <si>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</si>
  <si>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</si>
  <si>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</si>
  <si>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</si>
  <si>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</si>
  <si>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</si>
  <si>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</si>
  <si>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</si>
  <si>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</si>
  <si>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</si>
  <si>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</si>
  <si>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</si>
  <si>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</si>
  <si>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</si>
  <si>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</si>
  <si>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</si>
  <si>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</si>
  <si>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</si>
  <si>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</si>
  <si>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</si>
  <si>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</si>
  <si>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</si>
  <si>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</si>
  <si>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</si>
  <si>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</si>
  <si>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</si>
  <si>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</si>
  <si>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</si>
  <si>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</si>
  <si>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</si>
  <si>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</si>
  <si>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</si>
  <si>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</si>
  <si>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</si>
  <si>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</si>
  <si>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</si>
  <si>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</si>
  <si>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</si>
  <si>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</si>
  <si>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</si>
  <si>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</si>
  <si>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</si>
  <si>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</si>
  <si>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</si>
  <si>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</si>
  <si>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</si>
  <si>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</si>
  <si>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</si>
  <si>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</si>
  <si>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</si>
  <si>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</si>
  <si>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</si>
  <si>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</si>
  <si>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</si>
  <si>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</si>
  <si>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</si>
  <si>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</si>
  <si>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</si>
  <si>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</si>
  <si>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</si>
  <si>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</si>
  <si>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</si>
  <si>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</si>
  <si>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</si>
  <si>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</si>
  <si>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</si>
  <si>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</si>
  <si>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</si>
  <si>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</si>
  <si>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</si>
  <si>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</si>
  <si>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</si>
  <si>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</si>
  <si>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</si>
  <si>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</si>
  <si>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</si>
  <si>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</si>
  <si>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</si>
  <si>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</si>
  <si>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</si>
  <si>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</si>
  <si>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</si>
  <si>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</si>
  <si>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</si>
  <si>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</si>
  <si>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</si>
  <si>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</si>
  <si>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</si>
  <si>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</si>
  <si>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</si>
  <si>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</si>
  <si>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</si>
  <si>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</si>
  <si>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</si>
  <si>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</si>
  <si>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</si>
  <si>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</si>
  <si>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</si>
  <si>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</si>
  <si>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</si>
  <si>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</si>
  <si>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</si>
  <si>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</si>
  <si>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</si>
  <si>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</si>
  <si>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</si>
  <si>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</si>
  <si>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</si>
  <si>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</si>
  <si>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</si>
  <si>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</si>
  <si>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</si>
  <si>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</si>
  <si>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</si>
  <si>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</si>
  <si>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</si>
  <si>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</si>
  <si>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</si>
  <si>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</si>
  <si>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</si>
  <si>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</si>
  <si>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</si>
  <si>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</si>
  <si>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</si>
  <si>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</si>
  <si>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</si>
  <si>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</si>
  <si>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</si>
  <si>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</si>
  <si>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</si>
  <si>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</si>
  <si>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</si>
  <si>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</si>
  <si>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</si>
  <si>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</si>
  <si>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</si>
  <si>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</si>
  <si>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</si>
  <si>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</si>
  <si>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</si>
  <si>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</si>
  <si>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</si>
  <si>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</si>
  <si>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</si>
  <si>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</si>
  <si>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</si>
  <si>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</si>
  <si>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</si>
  <si>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</si>
  <si>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</si>
  <si>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</si>
  <si>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</si>
  <si>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</si>
  <si>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</si>
  <si>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</si>
  <si>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</si>
  <si>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</si>
  <si>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</si>
  <si>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</si>
  <si>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</si>
  <si>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</si>
  <si>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</si>
  <si>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</si>
  <si>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</si>
  <si>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</si>
  <si>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</si>
  <si>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</si>
  <si>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</si>
  <si>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</si>
  <si>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</si>
  <si>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</si>
  <si>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</si>
  <si>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</si>
  <si>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</si>
  <si>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</si>
  <si>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</si>
  <si>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</si>
  <si>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</si>
  <si>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</si>
  <si>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</si>
  <si>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</si>
  <si>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</si>
  <si>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</si>
  <si>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</si>
  <si>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</si>
  <si>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</si>
  <si>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</si>
  <si>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</si>
  <si>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</si>
  <si>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</si>
  <si>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</si>
  <si>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</si>
  <si>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</si>
  <si>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</si>
  <si>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</si>
  <si>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</si>
  <si>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</si>
  <si>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</si>
  <si>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</si>
  <si>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</si>
  <si>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</si>
  <si>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</si>
  <si>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</si>
  <si>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</si>
  <si>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</si>
  <si>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</si>
  <si>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</si>
  <si>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</si>
  <si>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</si>
  <si>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</si>
  <si>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</si>
  <si>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</si>
  <si>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</si>
  <si>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</si>
  <si>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</si>
  <si>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</si>
  <si>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</si>
  <si>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</si>
  <si>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</si>
  <si>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</si>
  <si>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</si>
  <si>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</si>
  <si>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</si>
  <si>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</si>
  <si>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</si>
  <si>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</si>
  <si>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</si>
  <si>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</si>
  <si>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</si>
  <si>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</si>
  <si>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</si>
  <si>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</si>
  <si>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</si>
  <si>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</si>
  <si>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</si>
  <si>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</si>
  <si>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</si>
  <si>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</si>
  <si>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</si>
  <si>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</si>
  <si>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</si>
  <si>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</si>
  <si>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</si>
  <si>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</si>
  <si>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</si>
  <si>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</si>
  <si>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</si>
  <si>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</si>
  <si>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</si>
  <si>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</si>
  <si>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</si>
  <si>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</si>
  <si>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</si>
  <si>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</si>
  <si>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</si>
  <si>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</si>
  <si>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</si>
  <si>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</si>
  <si>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</si>
  <si>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</si>
  <si>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</si>
  <si>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</si>
  <si>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</si>
  <si>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</si>
  <si>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</si>
  <si>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</si>
  <si>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</si>
  <si>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</si>
  <si>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</si>
  <si>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</si>
  <si>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</si>
  <si>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</si>
  <si>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</si>
  <si>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</si>
  <si>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</si>
  <si>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</si>
  <si>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</si>
  <si>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</si>
  <si>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</si>
  <si>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</si>
  <si>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</si>
  <si>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</si>
  <si>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</si>
  <si>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</si>
  <si>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</si>
  <si>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</si>
  <si>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</si>
  <si>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</si>
  <si>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</si>
  <si>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</si>
  <si>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</si>
  <si>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</si>
  <si>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</si>
  <si>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</si>
  <si>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</si>
  <si>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</si>
  <si>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</si>
  <si>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</si>
  <si>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</si>
  <si>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</si>
  <si>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</si>
  <si>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</si>
  <si>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</si>
  <si>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</si>
  <si>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</si>
  <si>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</si>
  <si>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</si>
  <si>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</si>
  <si>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</si>
  <si>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</si>
  <si>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</si>
  <si>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</si>
  <si>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</si>
  <si>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</si>
  <si>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</si>
  <si>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</si>
  <si>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</si>
  <si>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</si>
  <si>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</si>
  <si>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</si>
  <si>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</si>
  <si>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</si>
  <si>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</si>
  <si>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</si>
  <si>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</si>
  <si>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</si>
  <si>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</si>
  <si>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</si>
  <si>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</si>
  <si>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</si>
  <si>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</si>
  <si>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</si>
  <si>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</si>
  <si>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</si>
  <si>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</si>
  <si>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</si>
  <si>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</si>
  <si>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</si>
  <si>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</si>
  <si>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</si>
  <si>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</si>
  <si>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</si>
  <si>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</si>
  <si>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</si>
  <si>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</si>
  <si>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</si>
  <si>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</si>
  <si>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</si>
  <si>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</si>
  <si>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</si>
  <si>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</si>
  <si>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</si>
  <si>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</si>
  <si>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</si>
  <si>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</si>
  <si>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</si>
  <si>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</si>
  <si>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</si>
  <si>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</si>
  <si>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</si>
  <si>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</si>
  <si>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</si>
  <si>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</si>
  <si>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</si>
  <si>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</si>
  <si>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</si>
  <si>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</si>
  <si>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</si>
  <si>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</si>
  <si>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</si>
  <si>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</si>
  <si>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</si>
  <si>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</si>
  <si>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</si>
  <si>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</si>
  <si>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</si>
  <si>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</si>
  <si>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</si>
  <si>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</si>
  <si>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</si>
  <si>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</si>
  <si>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</si>
  <si>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</si>
  <si>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</si>
  <si>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</si>
  <si>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</si>
  <si>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</si>
  <si>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</si>
  <si>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</si>
  <si>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</si>
  <si>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</si>
  <si>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</si>
  <si>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</si>
  <si>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</si>
  <si>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</si>
  <si>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</si>
  <si>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</si>
  <si>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</si>
  <si>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</si>
  <si>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</si>
  <si>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</si>
  <si>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</si>
  <si>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</si>
  <si>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</si>
  <si>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</si>
  <si>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</si>
  <si>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</si>
  <si>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</si>
  <si>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</si>
  <si>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</si>
  <si>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</si>
  <si>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</si>
  <si>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</si>
  <si>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</si>
  <si>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</si>
  <si>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</si>
  <si>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</si>
  <si>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</si>
  <si>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</si>
  <si>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</si>
  <si>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</si>
  <si>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</si>
  <si>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</si>
  <si>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</si>
  <si>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</si>
  <si>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</si>
  <si>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</si>
  <si>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</si>
  <si>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</si>
  <si>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</si>
  <si>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</si>
  <si>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</si>
  <si>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</si>
  <si>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</si>
  <si>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</si>
  <si>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</si>
  <si>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</si>
  <si>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</si>
  <si>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</si>
  <si>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</si>
  <si>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</si>
  <si>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</si>
  <si>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</si>
  <si>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</si>
  <si>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</si>
  <si>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</si>
  <si>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</si>
  <si>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</si>
  <si>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</si>
  <si>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</si>
  <si>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</si>
  <si>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</si>
  <si>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</si>
  <si>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</si>
  <si>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</si>
  <si>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</si>
  <si>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</si>
  <si>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</si>
  <si>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</si>
  <si>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</si>
  <si>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</si>
  <si>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</si>
  <si>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</si>
  <si>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</si>
  <si>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</si>
  <si>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</si>
  <si>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</si>
  <si>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</si>
  <si>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</si>
  <si>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</si>
  <si>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</si>
  <si>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</si>
  <si>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</si>
  <si>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</si>
  <si>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</si>
  <si>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</si>
  <si>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</si>
  <si>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</si>
  <si>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</si>
  <si>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</si>
  <si>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</si>
  <si>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</si>
  <si>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</si>
  <si>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</si>
  <si>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</si>
  <si>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</si>
  <si>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</si>
  <si>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</si>
  <si>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</si>
  <si>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</si>
  <si>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</si>
  <si>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</si>
  <si>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</si>
  <si>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</si>
  <si>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</si>
  <si>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</si>
  <si>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</si>
  <si>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</si>
  <si>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</si>
  <si>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</si>
  <si>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</si>
  <si>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</si>
  <si>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</si>
  <si>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</si>
  <si>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</si>
  <si>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</si>
  <si>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</si>
  <si>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</si>
  <si>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</si>
  <si>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</si>
  <si>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</si>
  <si>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</si>
  <si>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</si>
  <si>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</si>
  <si>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</si>
  <si>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</si>
  <si>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</si>
  <si>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</si>
  <si>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</si>
  <si>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</si>
  <si>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</si>
  <si>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</si>
  <si>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</si>
  <si>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</si>
  <si>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</si>
  <si>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</si>
  <si>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</si>
  <si>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</si>
  <si>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</si>
  <si>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</si>
  <si>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</si>
  <si>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</si>
  <si>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</si>
  <si>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</si>
  <si>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</si>
  <si>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</si>
  <si>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</si>
  <si>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</si>
  <si>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</si>
  <si>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</si>
  <si>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</si>
  <si>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</si>
  <si>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</si>
  <si>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</si>
  <si>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</si>
  <si>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</si>
  <si>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</si>
  <si>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</si>
  <si>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</si>
  <si>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</si>
  <si>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</si>
  <si>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</si>
  <si>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</si>
  <si>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</si>
  <si>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</si>
  <si>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</si>
  <si>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</si>
  <si>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</si>
  <si>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</si>
  <si>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</si>
  <si>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</si>
  <si>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</si>
  <si>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</si>
  <si>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</si>
  <si>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</si>
  <si>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</si>
  <si>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</si>
  <si>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</si>
  <si>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</si>
  <si>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</si>
  <si>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</si>
  <si>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</si>
  <si>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</si>
  <si>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</si>
  <si>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</si>
  <si>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</si>
  <si>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</si>
  <si>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</si>
  <si>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</si>
  <si>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</si>
  <si>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</si>
  <si>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</si>
  <si>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</si>
  <si>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</si>
  <si>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</si>
  <si>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</si>
  <si>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</si>
  <si>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</si>
  <si>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</si>
  <si>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</si>
  <si>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</si>
  <si>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</si>
  <si>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</si>
  <si>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</si>
  <si>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</si>
  <si>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</si>
  <si>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</si>
  <si>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</si>
  <si>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</si>
  <si>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</si>
  <si>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</si>
  <si>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</si>
  <si>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</si>
  <si>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</si>
  <si>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</si>
  <si>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</si>
  <si>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</si>
  <si>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</si>
  <si>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</si>
  <si>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</si>
  <si>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</si>
  <si>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</si>
  <si>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</si>
  <si>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</si>
  <si>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</si>
  <si>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</si>
  <si>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</si>
  <si>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</si>
  <si>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</si>
  <si>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</si>
  <si>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</si>
  <si>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</si>
  <si>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</si>
  <si>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</si>
  <si>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</si>
  <si>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</si>
  <si>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</si>
  <si>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</si>
  <si>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</si>
  <si>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</si>
  <si>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</si>
  <si>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</si>
  <si>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</si>
  <si>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</si>
  <si>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</si>
  <si>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</si>
  <si>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</si>
  <si>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</si>
  <si>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</si>
  <si>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</si>
  <si>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</si>
  <si>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</si>
  <si>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</si>
  <si>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</si>
  <si>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</si>
  <si>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</si>
  <si>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</si>
  <si>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</si>
  <si>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</si>
  <si>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</si>
  <si>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</si>
  <si>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</si>
  <si>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</si>
  <si>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</si>
  <si>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</si>
  <si>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</si>
  <si>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</si>
  <si>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</si>
  <si>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</si>
  <si>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</si>
  <si>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</si>
  <si>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</si>
  <si>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</si>
  <si>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</si>
  <si>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</si>
  <si>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</si>
  <si>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</si>
  <si>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</si>
  <si>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</si>
  <si>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</si>
  <si>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</si>
  <si>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</si>
  <si>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</si>
  <si>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</si>
  <si>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</si>
  <si>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</si>
  <si>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</si>
  <si>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</si>
  <si>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</si>
  <si>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</si>
  <si>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</si>
  <si>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</si>
  <si>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</si>
  <si>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</si>
  <si>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</si>
  <si>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</si>
  <si>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</si>
  <si>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</si>
  <si>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</si>
  <si>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</si>
  <si>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</si>
  <si>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</si>
  <si>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</si>
  <si>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</si>
  <si>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</si>
  <si>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</si>
  <si>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</si>
  <si>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</si>
  <si>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</si>
  <si>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</si>
  <si>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</si>
  <si>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</si>
  <si>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</si>
  <si>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</si>
  <si>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</si>
  <si>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</si>
  <si>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</si>
  <si>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</si>
  <si>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</si>
  <si>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</si>
  <si>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</si>
  <si>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</si>
  <si>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</si>
  <si>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</si>
  <si>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</si>
  <si>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</si>
  <si>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</si>
  <si>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</si>
  <si>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</si>
  <si>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</si>
  <si>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</si>
  <si>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</si>
  <si>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</si>
  <si>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</si>
  <si>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</si>
  <si>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</si>
  <si>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</si>
  <si>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</si>
  <si>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</si>
  <si>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</si>
  <si>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</si>
  <si>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</si>
  <si>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</si>
  <si>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</si>
  <si>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</si>
  <si>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</si>
  <si>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</si>
  <si>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</si>
  <si>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</si>
  <si>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</si>
  <si>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</si>
  <si>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</si>
  <si>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</si>
  <si>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</si>
  <si>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</si>
  <si>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</si>
  <si>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</si>
  <si>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</si>
  <si>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</si>
  <si>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</si>
  <si>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</si>
  <si>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</si>
  <si>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</si>
  <si>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</si>
  <si>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</si>
  <si>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</si>
  <si>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</si>
  <si>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</si>
  <si>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</si>
  <si>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</si>
  <si>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</si>
  <si>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</si>
  <si>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</si>
  <si>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</si>
  <si>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</si>
  <si>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</si>
  <si>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</si>
  <si>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</si>
  <si>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</si>
  <si>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</si>
  <si>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</si>
  <si>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</si>
  <si>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</si>
  <si>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</si>
  <si>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</si>
  <si>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</si>
  <si>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</si>
  <si>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</si>
  <si>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</si>
  <si>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</si>
  <si>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</si>
  <si>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</si>
  <si>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</si>
  <si>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</si>
  <si>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</si>
  <si>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</si>
  <si>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</si>
  <si>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</si>
  <si>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</si>
  <si>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</si>
  <si>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</si>
  <si>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</si>
  <si>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</si>
  <si>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</si>
  <si>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</si>
  <si>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</si>
  <si>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</si>
  <si>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</si>
  <si>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</si>
  <si>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</si>
  <si>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</si>
  <si>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</si>
  <si>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</si>
  <si>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</si>
  <si>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</si>
  <si>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</si>
  <si>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</si>
  <si>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</si>
  <si>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</si>
  <si>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</si>
  <si>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</si>
  <si>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</si>
  <si>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</si>
  <si>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</si>
  <si>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</si>
  <si>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</si>
  <si>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</si>
  <si>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</si>
  <si>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</si>
  <si>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</si>
  <si>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</si>
  <si>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</si>
  <si>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</si>
  <si>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</si>
  <si>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</si>
  <si>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</si>
  <si>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</si>
  <si>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</si>
  <si>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</si>
  <si>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</si>
  <si>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</si>
  <si>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</si>
  <si>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</si>
  <si>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</si>
  <si>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</si>
  <si>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</si>
  <si>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</si>
  <si>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</si>
  <si>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</si>
  <si>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</si>
  <si>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</si>
  <si>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</si>
  <si>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</si>
  <si>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</si>
  <si>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</si>
  <si>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</si>
  <si>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</si>
  <si>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</si>
  <si>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</si>
  <si>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</si>
  <si>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</si>
  <si>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</si>
  <si>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</si>
  <si>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</si>
  <si>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</si>
  <si>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</si>
  <si>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</si>
  <si>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</si>
  <si>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</si>
  <si>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</si>
  <si>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</si>
  <si>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</si>
  <si>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</si>
  <si>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</si>
  <si>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</si>
  <si>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</si>
  <si>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</si>
  <si>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</si>
  <si>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</si>
  <si>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</si>
  <si>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</si>
  <si>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</si>
  <si>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</si>
  <si>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</si>
  <si>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</si>
  <si>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</si>
  <si>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</si>
  <si>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</si>
  <si>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</si>
  <si>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</si>
  <si>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</si>
  <si>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</si>
  <si>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</si>
  <si>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</si>
  <si>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</si>
  <si>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</si>
  <si>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</si>
  <si>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</si>
  <si>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</si>
  <si>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</si>
  <si>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</si>
  <si>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</si>
  <si>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</si>
  <si>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</si>
  <si>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</si>
  <si>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</si>
  <si>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</si>
  <si>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</si>
  <si>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</si>
  <si>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</si>
  <si>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</si>
  <si>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</si>
  <si>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</si>
  <si>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</si>
  <si>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</si>
  <si>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</si>
  <si>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</si>
  <si>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</si>
  <si>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</si>
  <si>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</si>
  <si>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</si>
  <si>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</si>
  <si>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</si>
  <si>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</si>
  <si>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</si>
  <si>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</si>
  <si>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</si>
  <si>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</si>
  <si>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</si>
  <si>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</si>
  <si>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</si>
  <si>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</si>
  <si>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</si>
  <si>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</si>
  <si>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</si>
  <si>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</si>
  <si>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</si>
  <si>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</si>
  <si>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</si>
  <si>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</si>
  <si>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</si>
  <si>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</si>
  <si>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</si>
  <si>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</si>
  <si>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</si>
  <si>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</si>
  <si>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</si>
  <si>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</si>
  <si>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</si>
  <si>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</si>
  <si>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</si>
  <si>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</si>
  <si>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</si>
  <si>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</si>
  <si>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</si>
  <si>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</si>
  <si>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</si>
  <si>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</si>
  <si>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</si>
  <si>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</si>
  <si>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</si>
  <si>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</si>
  <si>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</si>
  <si>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</si>
  <si>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</si>
  <si>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</si>
  <si>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</si>
  <si>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</si>
  <si>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</si>
  <si>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</si>
  <si>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</si>
  <si>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</si>
  <si>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</si>
  <si>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</si>
  <si>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</si>
  <si>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</si>
  <si>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</si>
  <si>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</si>
  <si>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</si>
  <si>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</si>
  <si>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</si>
  <si>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</si>
  <si>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</si>
  <si>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</si>
  <si>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</si>
  <si>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</si>
  <si>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</si>
  <si>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</si>
  <si>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</si>
  <si>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</si>
  <si>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</si>
  <si>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</si>
  <si>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</si>
  <si>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</si>
  <si>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</si>
  <si>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</si>
  <si>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</si>
  <si>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</si>
  <si>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</si>
  <si>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</si>
  <si>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</si>
  <si>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</si>
  <si>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</si>
  <si>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</si>
  <si>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</si>
  <si>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</si>
  <si>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</si>
  <si>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</si>
  <si>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</si>
  <si>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</si>
  <si>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</si>
  <si>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</si>
  <si>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</si>
  <si>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</si>
  <si>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</si>
  <si>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</si>
  <si>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</si>
  <si>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</si>
  <si>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</si>
  <si>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</si>
  <si>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</si>
  <si>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</si>
  <si>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</si>
  <si>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</si>
  <si>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</si>
  <si>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</si>
  <si>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</si>
  <si>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</si>
  <si>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</si>
  <si>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</si>
  <si>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</si>
  <si>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</si>
  <si>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</si>
  <si>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</si>
  <si>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</si>
  <si>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</si>
  <si>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</si>
  <si>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</si>
  <si>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</si>
  <si>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</si>
  <si>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</si>
  <si>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</si>
  <si>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</si>
  <si>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</si>
  <si>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</si>
  <si>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</si>
  <si>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</si>
  <si>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</si>
  <si>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</si>
  <si>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</si>
  <si>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</si>
  <si>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</si>
  <si>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</si>
  <si>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</si>
  <si>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</si>
  <si>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</si>
  <si>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</si>
  <si>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</si>
  <si>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</si>
  <si>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</si>
  <si>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</si>
  <si>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</si>
  <si>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</si>
  <si>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</si>
  <si>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</si>
  <si>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</si>
  <si>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</si>
  <si>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</si>
  <si>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</si>
  <si>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</si>
  <si>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</si>
  <si>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</si>
  <si>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</si>
  <si>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</si>
  <si>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</si>
  <si>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</si>
  <si>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</si>
  <si>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</si>
  <si>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</si>
  <si>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</si>
  <si>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</si>
  <si>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</si>
  <si>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</si>
  <si>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</si>
  <si>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</si>
  <si>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</si>
  <si>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</si>
  <si>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</si>
  <si>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</si>
  <si>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</si>
  <si>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</si>
  <si>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</si>
  <si>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</si>
  <si>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</si>
  <si>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</si>
  <si>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</si>
  <si>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</si>
  <si>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</si>
  <si>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</si>
  <si>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</si>
  <si>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</si>
  <si>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</si>
  <si>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</si>
  <si>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</si>
  <si>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</si>
  <si>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</si>
  <si>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</si>
  <si>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</si>
  <si>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</si>
  <si>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</si>
  <si>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</si>
  <si>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</si>
  <si>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</si>
  <si>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</si>
  <si>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</si>
  <si>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</si>
  <si>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</si>
  <si>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</si>
  <si>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</si>
  <si>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</si>
  <si>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</si>
  <si>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</si>
  <si>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</si>
  <si>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</si>
  <si>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</si>
  <si>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</si>
  <si>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</si>
  <si>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</si>
  <si>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</si>
  <si>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</si>
  <si>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</si>
  <si>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</si>
  <si>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</si>
  <si>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</si>
  <si>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</si>
  <si>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</si>
  <si>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</si>
  <si>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</si>
  <si>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</si>
  <si>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</si>
  <si>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</si>
  <si>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</si>
  <si>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</si>
  <si>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</si>
  <si>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</si>
  <si>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</si>
  <si>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</si>
  <si>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</si>
  <si>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</si>
  <si>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</si>
  <si>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</si>
  <si>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</si>
  <si>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</si>
  <si>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</si>
  <si>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</si>
  <si>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</si>
  <si>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</si>
  <si>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</si>
  <si>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</si>
  <si>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</si>
  <si>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</si>
  <si>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</si>
  <si>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</si>
  <si>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</si>
  <si>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</si>
  <si>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</si>
  <si>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</si>
  <si>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</si>
  <si>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</si>
  <si>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</si>
  <si>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</si>
  <si>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</si>
  <si>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</si>
  <si>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</si>
  <si>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</si>
  <si>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</si>
  <si>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</si>
  <si>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</si>
  <si>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</si>
  <si>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</si>
  <si>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</si>
  <si>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</si>
  <si>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</si>
  <si>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</si>
  <si>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</si>
  <si>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</si>
  <si>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</si>
  <si>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</si>
  <si>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</si>
  <si>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</si>
  <si>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</si>
  <si>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</si>
  <si>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</si>
  <si>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</si>
  <si>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</si>
  <si>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</si>
  <si>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</si>
  <si>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</si>
  <si>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</si>
  <si>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</si>
  <si>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</si>
  <si>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</si>
  <si>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</si>
  <si>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</si>
  <si>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</si>
  <si>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</si>
  <si>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</si>
  <si>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</si>
  <si>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</si>
  <si>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</si>
  <si>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</si>
  <si>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</si>
  <si>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</si>
  <si>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</si>
  <si>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</si>
  <si>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</si>
  <si>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</si>
  <si>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</si>
  <si>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</si>
  <si>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</si>
  <si>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</si>
  <si>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</si>
  <si>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</si>
  <si>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</si>
  <si>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</si>
  <si>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</si>
  <si>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</si>
  <si>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</si>
  <si>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</si>
  <si>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</si>
  <si>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</si>
  <si>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</si>
  <si>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</si>
  <si>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</si>
  <si>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</si>
  <si>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</si>
  <si>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</si>
  <si>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</si>
  <si>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</si>
  <si>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</si>
  <si>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</si>
  <si>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</si>
  <si>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</si>
  <si>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</si>
  <si>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</si>
  <si>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</si>
  <si>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</si>
  <si>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</si>
  <si>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</si>
  <si>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</si>
  <si>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</si>
  <si>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</si>
  <si>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</si>
  <si>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</si>
  <si>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</si>
  <si>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</si>
  <si>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</si>
  <si>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</si>
  <si>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</si>
  <si>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</si>
  <si>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</si>
  <si>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</si>
  <si>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</si>
  <si>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</si>
  <si>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</si>
  <si>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</si>
  <si>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</si>
  <si>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</si>
  <si>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</si>
  <si>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</si>
  <si>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</si>
  <si>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</si>
  <si>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</si>
  <si>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</si>
  <si>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</si>
  <si>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</si>
  <si>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</si>
  <si>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</si>
  <si>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</si>
  <si>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</si>
  <si>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</si>
  <si>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</si>
  <si>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</si>
  <si>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</si>
  <si>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</si>
  <si>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</si>
  <si>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</si>
  <si>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</si>
  <si>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</si>
  <si>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</si>
  <si>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</si>
  <si>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</si>
  <si>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</si>
  <si>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</si>
  <si>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</si>
  <si>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</si>
  <si>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</si>
  <si>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</si>
  <si>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</si>
  <si>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</si>
  <si>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</si>
  <si>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</si>
  <si>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</si>
  <si>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</si>
  <si>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</si>
  <si>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</si>
  <si>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</si>
  <si>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</si>
  <si>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</si>
  <si>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</si>
  <si>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</si>
  <si>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</si>
  <si>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</si>
  <si>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</si>
  <si>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</si>
  <si>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</si>
  <si>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</si>
  <si>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</si>
  <si>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</si>
  <si>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</si>
  <si>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</si>
  <si>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</si>
  <si>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</si>
  <si>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</si>
  <si>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</si>
  <si>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</si>
  <si>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</si>
  <si>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</si>
  <si>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</si>
  <si>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</si>
  <si>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</si>
  <si>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</si>
  <si>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</si>
  <si>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</si>
  <si>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</si>
  <si>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</si>
  <si>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</si>
  <si>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</si>
  <si>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</si>
  <si>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</si>
  <si>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</si>
  <si>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</si>
  <si>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</si>
  <si>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</si>
  <si>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</si>
  <si>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</si>
  <si>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</si>
  <si>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</si>
  <si>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</si>
  <si>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</si>
  <si>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</si>
  <si>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</si>
  <si>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</si>
  <si>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</si>
  <si>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</si>
  <si>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</si>
  <si>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</si>
  <si>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</si>
  <si>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</si>
  <si>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</si>
  <si>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</si>
  <si>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</si>
  <si>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</si>
  <si>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</si>
  <si>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</si>
  <si>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</si>
  <si>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</si>
  <si>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</si>
  <si>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</si>
  <si>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</si>
  <si>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</si>
  <si>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</si>
  <si>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</si>
  <si>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</si>
  <si>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</si>
  <si>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</si>
  <si>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</si>
  <si>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</si>
  <si>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</si>
  <si>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</si>
  <si>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</si>
  <si>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</si>
  <si>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</si>
  <si>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</si>
  <si>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</si>
  <si>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</si>
  <si>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</si>
  <si>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</si>
  <si>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</si>
  <si>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</si>
  <si>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</si>
  <si>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</si>
  <si>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</si>
  <si>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</si>
  <si>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</si>
  <si>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</si>
  <si>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</si>
  <si>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</si>
  <si>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</si>
  <si>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</si>
  <si>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</si>
  <si>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</si>
  <si>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</si>
  <si>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</si>
  <si>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</si>
  <si>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</si>
  <si>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</si>
  <si>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</si>
  <si>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</si>
  <si>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</si>
  <si>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</si>
  <si>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</si>
  <si>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</si>
  <si>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</si>
  <si>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</si>
  <si>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</si>
  <si>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</si>
  <si>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</si>
  <si>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</si>
  <si>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</si>
  <si>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</si>
  <si>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</si>
  <si>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</si>
  <si>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</si>
  <si>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</si>
  <si>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</si>
  <si>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</si>
  <si>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</si>
  <si>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</si>
  <si>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</si>
  <si>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</si>
  <si>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</si>
  <si>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</si>
  <si>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</si>
  <si>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</si>
  <si>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</si>
  <si>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</si>
  <si>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</si>
  <si>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</si>
  <si>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</si>
  <si>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</si>
  <si>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</si>
  <si>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</si>
  <si>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</si>
  <si>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</si>
  <si>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</si>
  <si>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</si>
  <si>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</si>
  <si>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</si>
  <si>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</si>
  <si>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</si>
  <si>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</si>
  <si>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</si>
  <si>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</si>
  <si>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</si>
  <si>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</si>
  <si>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</si>
  <si>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</si>
  <si>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</si>
  <si>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</si>
  <si>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</si>
  <si>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</si>
  <si>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</si>
  <si>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</si>
  <si>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</si>
  <si>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</si>
  <si>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</si>
  <si>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</si>
  <si>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</si>
  <si>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</si>
  <si>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</si>
  <si>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</si>
  <si>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</si>
  <si>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</si>
  <si>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</si>
  <si>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</si>
  <si>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</si>
  <si>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</si>
  <si>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</si>
  <si>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</si>
  <si>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</si>
  <si>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</si>
  <si>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</si>
  <si>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</si>
  <si>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</si>
  <si>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</si>
  <si>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</si>
  <si>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</si>
  <si>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</si>
  <si>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</si>
  <si>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</si>
  <si>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</si>
  <si>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</si>
  <si>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</si>
  <si>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</si>
  <si>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</si>
  <si>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</si>
  <si>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</si>
  <si>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</si>
  <si>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</si>
  <si>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</si>
  <si>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</si>
  <si>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</si>
  <si>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</si>
  <si>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</si>
  <si>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</si>
  <si>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</si>
  <si>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</si>
  <si>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</si>
  <si>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</si>
  <si>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</si>
  <si>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</si>
  <si>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</si>
  <si>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</si>
  <si>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</si>
  <si>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</si>
  <si>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</si>
  <si>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</si>
  <si>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</si>
  <si>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</si>
  <si>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</si>
  <si>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</si>
  <si>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</si>
  <si>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</si>
  <si>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</si>
  <si>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</si>
  <si>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</si>
  <si>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</si>
  <si>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</si>
  <si>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</si>
  <si>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</si>
  <si>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</si>
  <si>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</si>
  <si>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</si>
  <si>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</si>
  <si>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</si>
  <si>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</si>
  <si>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</si>
  <si>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</si>
  <si>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</si>
  <si>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</si>
  <si>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</si>
  <si>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</si>
  <si>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</si>
  <si>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</si>
  <si>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</si>
  <si>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</si>
  <si>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</si>
  <si>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</si>
  <si>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</si>
  <si>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</si>
  <si>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</si>
  <si>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</si>
  <si>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</si>
  <si>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</si>
  <si>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</si>
  <si>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</si>
  <si>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</si>
  <si>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</si>
  <si>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</si>
  <si>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</si>
  <si>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</si>
  <si>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</si>
  <si>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</si>
  <si>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</si>
  <si>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</si>
  <si>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</si>
  <si>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</si>
  <si>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</si>
  <si>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</si>
  <si>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</si>
  <si>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</si>
  <si>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</si>
  <si>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</si>
  <si>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</si>
  <si>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</si>
  <si>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</si>
  <si>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</si>
  <si>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</si>
  <si>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</si>
  <si>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</si>
  <si>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</si>
  <si>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</si>
  <si>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</si>
  <si>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</si>
  <si>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</si>
  <si>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</si>
  <si>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</si>
  <si>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</si>
  <si>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</si>
  <si>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</si>
  <si>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</si>
  <si>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</si>
  <si>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</si>
  <si>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</si>
  <si>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</si>
  <si>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</si>
  <si>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</si>
  <si>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</si>
  <si>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</si>
  <si>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</si>
  <si>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</si>
  <si>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</si>
  <si>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</si>
  <si>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</si>
  <si>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</si>
  <si>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</si>
  <si>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</si>
  <si>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</si>
  <si>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</si>
  <si>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</si>
  <si>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</si>
  <si>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</si>
  <si>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</si>
  <si>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</si>
  <si>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</si>
  <si>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</si>
  <si>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</si>
  <si>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</si>
  <si>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</si>
  <si>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</si>
  <si>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</si>
  <si>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</si>
  <si>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</si>
  <si>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</si>
  <si>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</si>
  <si>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</si>
  <si>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</si>
  <si>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</si>
  <si>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</si>
  <si>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</si>
  <si>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</si>
  <si>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</si>
  <si>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</si>
  <si>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</si>
  <si>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</si>
  <si>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</si>
  <si>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</si>
  <si>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</si>
  <si>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</si>
  <si>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</si>
  <si>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</si>
  <si>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</si>
  <si>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</si>
  <si>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</si>
  <si>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</si>
  <si>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</si>
  <si>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</si>
  <si>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</si>
  <si>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</si>
  <si>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</si>
  <si>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</si>
  <si>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</si>
  <si>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</si>
  <si>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</si>
  <si>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</si>
  <si>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</si>
  <si>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</si>
  <si>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</si>
  <si>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</si>
  <si>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</si>
  <si>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</si>
  <si>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</si>
  <si>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</si>
  <si>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</si>
  <si>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</si>
  <si>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</si>
  <si>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</si>
  <si>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</si>
  <si>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</si>
  <si>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</si>
  <si>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</si>
  <si>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</si>
  <si>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</si>
  <si>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</si>
  <si>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</si>
  <si>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</si>
  <si>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</si>
  <si>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</si>
  <si>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</si>
  <si>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</si>
  <si>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</si>
  <si>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</si>
  <si>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</si>
  <si>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</si>
  <si>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</si>
  <si>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</si>
  <si>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</si>
  <si>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</si>
  <si>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</si>
  <si>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</si>
  <si>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</si>
  <si>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</si>
  <si>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</si>
  <si>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</si>
  <si>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</si>
  <si>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</si>
  <si>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</si>
  <si>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</si>
  <si>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</si>
  <si>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</si>
  <si>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</si>
  <si>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</si>
  <si>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</si>
  <si>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</si>
  <si>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</si>
  <si>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</si>
  <si>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</si>
  <si>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</si>
  <si>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</si>
  <si>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</si>
  <si>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</si>
  <si>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</si>
  <si>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</si>
  <si>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</si>
  <si>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</si>
  <si>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</si>
  <si>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</si>
  <si>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</si>
  <si>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</si>
  <si>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</si>
  <si>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</si>
  <si>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</si>
  <si>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</si>
  <si>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</si>
  <si>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</si>
  <si>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</si>
  <si>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</si>
  <si>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</si>
  <si>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</si>
  <si>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</si>
  <si>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</si>
  <si>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</si>
  <si>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</si>
  <si>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</si>
  <si>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</si>
  <si>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</si>
  <si>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</si>
  <si>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</si>
  <si>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</si>
  <si>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</si>
  <si>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</si>
  <si>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</si>
  <si>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</si>
  <si>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</si>
  <si>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</si>
  <si>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</si>
  <si>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</si>
  <si>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</si>
  <si>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</si>
  <si>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</si>
  <si>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</si>
  <si>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</si>
  <si>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</si>
  <si>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</si>
  <si>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</si>
  <si>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</si>
  <si>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</si>
  <si>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</si>
  <si>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</si>
  <si>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</si>
  <si>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</si>
  <si>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</si>
  <si>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</si>
  <si>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</si>
  <si>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</si>
  <si>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</si>
  <si>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</si>
  <si>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</si>
  <si>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</si>
  <si>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</si>
  <si>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</si>
  <si>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</si>
  <si>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</si>
  <si>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</si>
  <si>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</si>
  <si>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</si>
  <si>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</si>
  <si>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</si>
  <si>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</si>
  <si>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</si>
  <si>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</si>
  <si>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</si>
  <si>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</si>
  <si>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</si>
  <si>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</si>
  <si>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</si>
  <si>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</si>
  <si>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</si>
  <si>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</si>
  <si>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</si>
  <si>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</si>
  <si>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</si>
  <si>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</si>
  <si>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</si>
  <si>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</si>
  <si>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</si>
  <si>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</si>
  <si>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</si>
  <si>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</si>
  <si>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</si>
  <si>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</si>
  <si>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</si>
  <si>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</si>
  <si>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</si>
  <si>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</si>
  <si>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</si>
  <si>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</si>
  <si>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</si>
  <si>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</si>
  <si>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</si>
  <si>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</si>
  <si>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</si>
  <si>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</si>
  <si>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</si>
  <si>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</si>
  <si>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</si>
  <si>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</si>
  <si>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</si>
  <si>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</si>
  <si>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</si>
  <si>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</si>
  <si>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</si>
  <si>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</si>
  <si>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</si>
  <si>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</si>
  <si>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</si>
  <si>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</si>
  <si>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</si>
  <si>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</si>
  <si>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</si>
  <si>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</si>
  <si>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</si>
  <si>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</si>
  <si>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</si>
  <si>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</si>
  <si>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</si>
  <si>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</si>
  <si>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</si>
  <si>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</si>
  <si>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</si>
  <si>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</si>
  <si>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</si>
  <si>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</si>
  <si>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</si>
  <si>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</si>
  <si>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</si>
  <si>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</si>
  <si>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</si>
  <si>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</si>
  <si>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</si>
  <si>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</si>
  <si>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</si>
  <si>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</si>
  <si>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</si>
  <si>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</si>
  <si>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</si>
  <si>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</si>
  <si>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</si>
  <si>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</si>
  <si>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</si>
  <si>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</si>
  <si>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</si>
  <si>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</si>
  <si>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</si>
  <si>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</si>
  <si>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</si>
  <si>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</si>
  <si>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</si>
  <si>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</si>
  <si>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</si>
  <si>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</si>
  <si>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</si>
  <si>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</si>
  <si>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</si>
  <si>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</si>
  <si>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</si>
  <si>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</si>
  <si>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</si>
  <si>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</si>
  <si>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</si>
  <si>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</si>
  <si>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</si>
  <si>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</si>
  <si>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</si>
  <si>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</si>
  <si>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</si>
  <si>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</si>
  <si>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</si>
  <si>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</si>
  <si>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</si>
  <si>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</si>
  <si>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</si>
  <si>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</si>
  <si>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</si>
  <si>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</si>
  <si>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</si>
  <si>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</si>
  <si>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</si>
  <si>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</si>
  <si>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</si>
  <si>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</si>
  <si>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</si>
  <si>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</si>
  <si>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</si>
  <si>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</si>
  <si>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</si>
  <si>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</si>
  <si>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</si>
  <si>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</si>
  <si>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</si>
  <si>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</si>
  <si>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</si>
  <si>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</si>
  <si>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</si>
  <si>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</si>
  <si>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</si>
  <si>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</si>
  <si>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</si>
  <si>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</si>
  <si>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</si>
  <si>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</si>
  <si>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</si>
  <si>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</si>
  <si>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</si>
  <si>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</si>
  <si>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</si>
  <si>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</si>
  <si>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</si>
  <si>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</si>
  <si>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</si>
  <si>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</si>
  <si>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</si>
  <si>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</si>
  <si>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</si>
  <si>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</si>
  <si>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</si>
  <si>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</si>
  <si>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</si>
  <si>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</si>
  <si>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</si>
  <si>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</si>
  <si>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</si>
  <si>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</si>
  <si>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</si>
  <si>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</si>
  <si>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</si>
  <si>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</si>
  <si>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</si>
  <si>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</si>
  <si>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</si>
  <si>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</si>
  <si>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</si>
  <si>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</si>
  <si>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</si>
  <si>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</si>
  <si>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</si>
  <si>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</si>
  <si>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</si>
  <si>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</si>
  <si>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</si>
  <si>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</si>
  <si>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</si>
  <si>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</si>
  <si>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</si>
  <si>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</si>
  <si>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</si>
  <si>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</si>
  <si>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</si>
  <si>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</si>
  <si>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</si>
  <si>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</si>
  <si>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</si>
  <si>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</si>
  <si>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</si>
  <si>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</si>
  <si>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</si>
  <si>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</si>
  <si>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</si>
  <si>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</si>
  <si>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</si>
  <si>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</si>
  <si>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</si>
  <si>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</si>
  <si>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</si>
  <si>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</si>
  <si>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</si>
  <si>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</si>
  <si>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</si>
  <si>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</si>
  <si>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</si>
  <si>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</si>
  <si>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</si>
  <si>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</si>
  <si>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</si>
  <si>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</si>
  <si>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</si>
  <si>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</si>
  <si>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</si>
  <si>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</si>
  <si>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</si>
  <si>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</si>
  <si>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</si>
  <si>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</si>
  <si>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</si>
  <si>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</si>
  <si>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</si>
  <si>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</si>
  <si>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</si>
  <si>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</si>
  <si>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</si>
  <si>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</si>
  <si>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</si>
  <si>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</si>
  <si>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</si>
  <si>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</si>
  <si>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</si>
  <si>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</si>
  <si>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</si>
  <si>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</si>
  <si>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</si>
  <si>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</si>
  <si>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</si>
  <si>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</si>
  <si>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</si>
  <si>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</si>
  <si>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</si>
  <si>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</si>
  <si>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</si>
  <si>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</si>
  <si>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</si>
  <si>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</si>
  <si>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</si>
  <si>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</si>
  <si>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</si>
  <si>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</si>
  <si>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</si>
  <si>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</si>
  <si>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</si>
  <si>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</si>
  <si>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</si>
  <si>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</si>
  <si>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</si>
  <si>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</si>
  <si>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</si>
  <si>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</si>
  <si>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</si>
  <si>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</si>
  <si>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</si>
  <si>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</si>
  <si>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</si>
  <si>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</si>
  <si>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</si>
  <si>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</si>
  <si>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</si>
  <si>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</si>
  <si>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</si>
  <si>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</si>
  <si>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</si>
  <si>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</si>
  <si>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</si>
  <si>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</si>
  <si>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</si>
  <si>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</si>
  <si>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</si>
  <si>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</si>
  <si>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</si>
  <si>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</si>
  <si>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</si>
  <si>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</si>
  <si>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</si>
  <si>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</si>
  <si>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</si>
  <si>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</si>
  <si>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</si>
  <si>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</si>
  <si>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</si>
  <si>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</si>
  <si>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</si>
  <si>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</si>
  <si>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</si>
  <si>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</si>
  <si>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</si>
  <si>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</si>
  <si>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</si>
  <si>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</si>
  <si>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</si>
  <si>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</si>
  <si>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</si>
  <si>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</si>
  <si>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</si>
  <si>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</si>
  <si>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</si>
  <si>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</si>
  <si>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</si>
  <si>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</si>
  <si>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</si>
  <si>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</si>
  <si>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</si>
  <si>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</si>
  <si>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</si>
  <si>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</si>
  <si>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</si>
  <si>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</si>
  <si>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</si>
  <si>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</si>
  <si>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</si>
  <si>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</si>
  <si>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</si>
  <si>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</si>
  <si>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</si>
  <si>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</si>
  <si>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</si>
  <si>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</si>
  <si>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</si>
  <si>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</si>
  <si>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</si>
  <si>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</si>
  <si>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</si>
  <si>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</si>
  <si>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</si>
  <si>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</si>
  <si>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</si>
  <si>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</si>
  <si>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</si>
  <si>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</si>
  <si>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</si>
  <si>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</si>
  <si>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</si>
  <si>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</si>
  <si>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</si>
  <si>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</si>
  <si>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</si>
  <si>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</si>
  <si>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</si>
  <si>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</si>
  <si>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</si>
  <si>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</si>
  <si>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</si>
  <si>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</si>
  <si>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</si>
  <si>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</si>
  <si>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</si>
  <si>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</si>
  <si>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</si>
  <si>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</si>
  <si>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</si>
  <si>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</si>
  <si>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</si>
  <si>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</si>
  <si>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</si>
  <si>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</si>
  <si>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</si>
  <si>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</si>
  <si>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</si>
  <si>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</si>
  <si>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</si>
  <si>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</si>
  <si>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</si>
  <si>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</si>
  <si>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</si>
  <si>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</si>
  <si>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</si>
  <si>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</si>
  <si>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</si>
  <si>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</si>
  <si>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</si>
  <si>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</si>
  <si>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</si>
  <si>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</si>
  <si>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</si>
  <si>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</si>
  <si>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</si>
  <si>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</si>
  <si>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</si>
  <si>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</si>
  <si>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</si>
  <si>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</si>
  <si>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</si>
  <si>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</si>
  <si>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</si>
  <si>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</si>
  <si>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</si>
  <si>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</si>
  <si>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</si>
  <si>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</si>
  <si>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</si>
  <si>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</si>
  <si>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</si>
  <si>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</si>
  <si>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</si>
  <si>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</si>
  <si>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</si>
  <si>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</si>
  <si>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</si>
  <si>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</si>
  <si>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</si>
  <si>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</si>
  <si>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</si>
  <si>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</si>
  <si>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</si>
  <si>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</si>
  <si>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</si>
  <si>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</si>
  <si>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</si>
  <si>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</si>
  <si>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</si>
  <si>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</si>
  <si>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</si>
  <si>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</si>
  <si>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</si>
  <si>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</si>
  <si>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</si>
  <si>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</si>
  <si>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</si>
  <si>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</si>
  <si>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</si>
  <si>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</si>
  <si>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</si>
  <si>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</si>
  <si>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</si>
  <si>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</si>
  <si>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</si>
  <si>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</si>
  <si>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</si>
  <si>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</si>
  <si>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</si>
  <si>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</si>
  <si>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</si>
  <si>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</si>
  <si>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</si>
  <si>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</si>
  <si>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</si>
  <si>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</si>
  <si>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</si>
  <si>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</si>
  <si>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</si>
  <si>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</si>
  <si>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</si>
  <si>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</si>
  <si>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</si>
  <si>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</si>
  <si>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</si>
  <si>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</si>
  <si>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</si>
  <si>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</si>
  <si>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</si>
  <si>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</si>
  <si>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</si>
  <si>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</si>
  <si>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</si>
  <si>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</si>
  <si>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</si>
  <si>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</si>
  <si>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</si>
  <si>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</si>
  <si>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</si>
  <si>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</si>
  <si>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</si>
  <si>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</si>
  <si>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</si>
  <si>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</si>
  <si>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</si>
  <si>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</si>
  <si>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</si>
  <si>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</si>
  <si>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</si>
  <si>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</si>
  <si>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</si>
  <si>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</si>
  <si>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</si>
  <si>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</si>
  <si>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</si>
  <si>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</si>
  <si>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</si>
  <si>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</si>
  <si>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</si>
  <si>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</si>
  <si>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</si>
  <si>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</si>
  <si>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</si>
  <si>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</si>
  <si>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</si>
  <si>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</si>
  <si>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</si>
  <si>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</si>
  <si>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</si>
  <si>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</si>
  <si>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</si>
  <si>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</si>
  <si>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</si>
  <si>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</si>
  <si>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</si>
  <si>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</si>
  <si>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</si>
  <si>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</si>
  <si>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</si>
  <si>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</si>
  <si>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</si>
  <si>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</si>
  <si>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</si>
  <si>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</si>
  <si>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</si>
  <si>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</si>
  <si>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</si>
  <si>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</si>
  <si>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</si>
  <si>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</si>
  <si>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</si>
  <si>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</si>
  <si>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</si>
  <si>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</si>
  <si>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</si>
  <si>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</si>
  <si>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</si>
  <si>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</si>
  <si>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</si>
  <si>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</si>
  <si>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</si>
  <si>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</si>
  <si>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</si>
  <si>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</si>
  <si>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</si>
  <si>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</si>
  <si>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</si>
  <si>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</si>
  <si>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</si>
  <si>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</si>
  <si>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</si>
  <si>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</si>
  <si>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</si>
  <si>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</si>
  <si>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</si>
  <si>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</si>
  <si>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</si>
  <si>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</si>
  <si>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</si>
  <si>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</si>
  <si>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</si>
  <si>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</si>
  <si>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</si>
  <si>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</si>
  <si>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</si>
  <si>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</si>
  <si>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</si>
  <si>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</si>
  <si>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</si>
  <si>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</si>
  <si>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</si>
  <si>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</si>
  <si>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</si>
  <si>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</si>
  <si>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</si>
  <si>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</si>
  <si>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</si>
  <si>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</si>
  <si>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</si>
  <si>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</si>
  <si>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</si>
  <si>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</si>
  <si>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</si>
  <si>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</si>
  <si>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</si>
  <si>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</si>
  <si>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</si>
  <si>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</si>
  <si>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</si>
  <si>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</si>
  <si>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</si>
  <si>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</si>
  <si>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</si>
  <si>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</si>
  <si>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</si>
  <si>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</si>
  <si>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</si>
  <si>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</si>
  <si>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</si>
  <si>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</si>
  <si>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</si>
  <si>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</si>
  <si>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</si>
  <si>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</si>
  <si>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</si>
  <si>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</si>
  <si>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</si>
  <si>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</si>
  <si>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</si>
  <si>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</si>
  <si>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</si>
  <si>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</si>
  <si>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</si>
  <si>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</si>
  <si>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</si>
  <si>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</si>
  <si>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</si>
  <si>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</si>
  <si>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</si>
  <si>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</si>
  <si>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</si>
  <si>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</si>
  <si>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</si>
  <si>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</si>
  <si>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</si>
  <si>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</si>
  <si>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</si>
  <si>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</si>
  <si>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</si>
  <si>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</si>
  <si>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</si>
  <si>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</si>
  <si>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</si>
  <si>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</si>
  <si>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</si>
  <si>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</si>
  <si>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</si>
  <si>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</si>
  <si>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</si>
  <si>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</si>
  <si>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</si>
  <si>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</si>
  <si>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</si>
  <si>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</si>
  <si>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</si>
  <si>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</si>
  <si>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</si>
  <si>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</si>
  <si>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</si>
  <si>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</si>
  <si>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</si>
  <si>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</si>
  <si>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</si>
  <si>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</si>
  <si>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</si>
  <si>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</si>
  <si>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</si>
  <si>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</si>
  <si>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</si>
  <si>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</si>
  <si>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</si>
  <si>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</si>
  <si>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</si>
  <si>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</si>
  <si>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</si>
  <si>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</si>
  <si>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</si>
  <si>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</si>
  <si>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</si>
  <si>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</si>
  <si>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</si>
  <si>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</si>
  <si>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</si>
  <si>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</si>
  <si>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</si>
  <si>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</si>
  <si>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</si>
  <si>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</si>
  <si>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</si>
  <si>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</si>
  <si>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</si>
  <si>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</si>
  <si>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</si>
  <si>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</si>
  <si>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</si>
  <si>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</si>
  <si>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</si>
  <si>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</si>
  <si>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</si>
  <si>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</si>
  <si>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</si>
  <si>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</si>
  <si>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</si>
  <si>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</si>
  <si>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</si>
  <si>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</si>
  <si>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</si>
  <si>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</si>
  <si>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</si>
  <si>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</si>
  <si>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</si>
  <si>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</si>
  <si>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</si>
  <si>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</si>
  <si>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</si>
  <si>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</si>
  <si>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</si>
  <si>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</si>
  <si>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</si>
  <si>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</si>
  <si>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</si>
  <si>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</si>
  <si>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</si>
  <si>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</si>
  <si>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</si>
  <si>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</si>
  <si>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</si>
  <si>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</si>
  <si>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</si>
  <si>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</si>
  <si>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</si>
  <si>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</si>
  <si>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</si>
  <si>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</si>
  <si>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</si>
  <si>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</si>
  <si>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</si>
  <si>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</si>
  <si>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</si>
  <si>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</si>
  <si>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</si>
  <si>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</si>
  <si>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</si>
  <si>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</si>
  <si>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</si>
  <si>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</si>
  <si>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</si>
  <si>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</si>
  <si>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</si>
  <si>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</si>
  <si>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</si>
  <si>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</si>
  <si>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</si>
  <si>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</si>
  <si>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</si>
  <si>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</si>
  <si>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</si>
  <si>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</si>
  <si>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</si>
  <si>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</si>
  <si>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</si>
  <si>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</si>
  <si>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</si>
  <si>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</si>
  <si>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</si>
  <si>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</si>
  <si>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</si>
  <si>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</si>
  <si>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</si>
  <si>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</si>
  <si>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</si>
  <si>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</si>
  <si>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</si>
  <si>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</si>
  <si>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</si>
  <si>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</si>
  <si>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</si>
  <si>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</si>
  <si>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</si>
  <si>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</si>
  <si>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</si>
  <si>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</si>
  <si>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</si>
  <si>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</si>
  <si>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</si>
  <si>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</si>
  <si>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</si>
  <si>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</si>
  <si>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</si>
  <si>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</si>
  <si>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</si>
  <si>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</si>
  <si>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</si>
  <si>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</si>
  <si>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</si>
  <si>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</si>
  <si>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</si>
  <si>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</si>
  <si>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</si>
  <si>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</si>
  <si>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</si>
  <si>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</si>
  <si>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</si>
  <si>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</si>
  <si>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</si>
  <si>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</si>
  <si>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</si>
  <si>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</si>
  <si>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</si>
  <si>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</si>
  <si>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</si>
  <si>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</si>
  <si>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</si>
  <si>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</si>
  <si>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</si>
  <si>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</si>
  <si>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</si>
  <si>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</si>
  <si>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</si>
  <si>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</si>
  <si>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</si>
  <si>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</si>
  <si>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</si>
  <si>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</si>
  <si>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</si>
  <si>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</si>
  <si>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</si>
  <si>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</si>
  <si>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</si>
  <si>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</si>
  <si>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</si>
  <si>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</si>
  <si>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</si>
  <si>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</si>
  <si>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</si>
  <si>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</si>
  <si>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</si>
  <si>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</si>
  <si>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</si>
  <si>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</si>
  <si>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</si>
  <si>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</si>
  <si>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</si>
  <si>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</si>
  <si>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</si>
  <si>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</si>
  <si>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</si>
  <si>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</si>
  <si>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</si>
  <si>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</si>
  <si>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</si>
  <si>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</si>
  <si>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</si>
  <si>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</si>
  <si>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</si>
  <si>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</si>
  <si>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</si>
  <si>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</si>
  <si>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</si>
  <si>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</si>
  <si>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</si>
  <si>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</si>
  <si>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</si>
  <si>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</si>
  <si>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</si>
  <si>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</si>
  <si>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</si>
  <si>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</si>
  <si>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</si>
  <si>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</si>
  <si>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</si>
  <si>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</si>
  <si>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</si>
  <si>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</si>
  <si>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</si>
  <si>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</si>
  <si>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</si>
  <si>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</si>
  <si>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</si>
  <si>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</si>
  <si>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</si>
  <si>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</si>
  <si>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</si>
  <si>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</si>
  <si>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</si>
  <si>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</si>
  <si>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</si>
  <si>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</si>
  <si>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</si>
  <si>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</si>
  <si>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</si>
  <si>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</si>
  <si>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</si>
  <si>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</si>
  <si>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</si>
  <si>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</si>
  <si>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</si>
  <si>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</si>
  <si>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</si>
  <si>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</si>
  <si>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</si>
  <si>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</si>
  <si>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</si>
  <si>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</si>
  <si>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</si>
  <si>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</si>
  <si>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</si>
  <si>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</si>
  <si>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</si>
  <si>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</si>
  <si>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</si>
  <si>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</si>
  <si>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</si>
  <si>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</si>
  <si>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</si>
  <si>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</si>
  <si>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</si>
  <si>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</si>
  <si>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</si>
  <si>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</si>
  <si>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</si>
  <si>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</si>
  <si>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</si>
  <si>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</si>
  <si>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</si>
  <si>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</si>
  <si>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</si>
  <si>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</si>
  <si>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</si>
  <si>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</si>
  <si>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</si>
  <si>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</si>
  <si>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</si>
  <si>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</si>
  <si>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</si>
  <si>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</si>
  <si>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</si>
  <si>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</si>
  <si>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</si>
  <si>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</si>
  <si>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</si>
  <si>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</si>
  <si>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</si>
  <si>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</si>
  <si>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</si>
  <si>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</si>
  <si>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</si>
  <si>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</si>
  <si>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</si>
  <si>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</si>
  <si>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</si>
  <si>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</si>
  <si>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</si>
  <si>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</si>
  <si>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</si>
  <si>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</si>
  <si>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</si>
  <si>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</si>
  <si>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</si>
  <si>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</si>
  <si>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</si>
  <si>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</si>
  <si>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</si>
  <si>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</si>
  <si>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</si>
  <si>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</si>
  <si>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</si>
  <si>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</si>
  <si>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</si>
  <si>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</si>
  <si>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</si>
  <si>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</si>
  <si>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</si>
  <si>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</si>
  <si>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</si>
  <si>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</si>
  <si>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</si>
  <si>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</si>
  <si>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</si>
  <si>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</si>
  <si>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</si>
  <si>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</si>
  <si>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</si>
  <si>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</si>
  <si>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</si>
  <si>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</si>
  <si>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</si>
  <si>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</si>
  <si>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</si>
  <si>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</si>
  <si>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</si>
  <si>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</si>
  <si>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</si>
  <si>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</si>
  <si>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</si>
  <si>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</si>
  <si>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</si>
  <si>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</si>
  <si>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</si>
  <si>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</si>
  <si>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</si>
  <si>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</si>
  <si>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</si>
  <si>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</si>
  <si>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</si>
  <si>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</si>
  <si>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</si>
  <si>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</si>
  <si>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</si>
  <si>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</si>
  <si>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</si>
  <si>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</si>
  <si>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</si>
  <si>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</si>
  <si>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</si>
  <si>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</si>
  <si>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</si>
  <si>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</si>
  <si>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</si>
  <si>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</si>
  <si>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</si>
  <si>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</si>
  <si>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</si>
  <si>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</si>
  <si>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</si>
  <si>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</si>
  <si>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</si>
  <si>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</si>
  <si>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</si>
  <si>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</si>
  <si>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</si>
  <si>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</si>
  <si>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</si>
  <si>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</si>
  <si>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</si>
  <si>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</si>
  <si>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</si>
  <si>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</si>
  <si>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</si>
  <si>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</si>
  <si>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</si>
  <si>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</si>
  <si>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</si>
  <si>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</si>
  <si>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</si>
  <si>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</si>
  <si>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</si>
  <si>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</si>
  <si>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</si>
  <si>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</si>
  <si>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</si>
  <si>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</si>
  <si>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</si>
  <si>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</si>
  <si>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</si>
  <si>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</si>
  <si>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</si>
  <si>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</si>
  <si>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</si>
  <si>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</si>
  <si>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</si>
  <si>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</si>
  <si>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</si>
  <si>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</si>
  <si>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</si>
  <si>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</si>
  <si>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</si>
  <si>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</si>
  <si>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</si>
  <si>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</si>
  <si>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</si>
  <si>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</si>
  <si>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</si>
  <si>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</si>
  <si>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</si>
  <si>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</si>
  <si>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</si>
  <si>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</si>
  <si>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</si>
  <si>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</si>
  <si>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</si>
  <si>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</si>
  <si>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</si>
  <si>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</si>
  <si>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</si>
  <si>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</si>
  <si>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</si>
  <si>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</si>
  <si>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</si>
  <si>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</si>
  <si>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</si>
  <si>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</si>
  <si>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</si>
  <si>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</si>
  <si>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</si>
  <si>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</si>
  <si>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</si>
  <si>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</si>
  <si>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</si>
  <si>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</si>
  <si>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</si>
  <si>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</si>
  <si>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</si>
  <si>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</si>
  <si>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</si>
  <si>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</si>
  <si>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</si>
  <si>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</si>
  <si>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</si>
  <si>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</si>
  <si>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</si>
  <si>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</si>
  <si>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</si>
  <si>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</si>
  <si>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</si>
  <si>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</si>
  <si>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</si>
  <si>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</si>
  <si>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</si>
  <si>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</si>
  <si>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</si>
  <si>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</si>
  <si>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</si>
  <si>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</si>
  <si>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</si>
  <si>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</si>
  <si>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</si>
  <si>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</si>
  <si>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</si>
  <si>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</si>
  <si>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</si>
  <si>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</si>
  <si>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</si>
  <si>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</si>
  <si>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</si>
  <si>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</si>
  <si>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</si>
  <si>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</si>
  <si>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</si>
  <si>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</si>
  <si>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</si>
  <si>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</si>
  <si>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</si>
  <si>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</si>
  <si>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</si>
  <si>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</si>
  <si>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</si>
  <si>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</si>
  <si>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</si>
  <si>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</si>
  <si>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</si>
  <si>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</si>
  <si>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</si>
  <si>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</si>
  <si>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</si>
  <si>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</si>
  <si>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</si>
  <si>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</si>
  <si>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</si>
  <si>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</si>
  <si>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</si>
  <si>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</si>
  <si>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</si>
  <si>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</si>
  <si>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</si>
  <si>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</si>
  <si>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</si>
  <si>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</si>
  <si>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</si>
  <si>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</si>
  <si>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</si>
  <si>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</si>
  <si>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</si>
  <si>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</si>
  <si>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</si>
  <si>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</si>
  <si>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</si>
  <si>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</si>
  <si>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</si>
  <si>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</si>
  <si>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</si>
  <si>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</si>
  <si>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</si>
  <si>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</si>
  <si>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</si>
  <si>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</si>
  <si>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</si>
  <si>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</si>
  <si>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</si>
  <si>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</si>
  <si>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</si>
  <si>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</si>
  <si>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</si>
  <si>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</si>
  <si>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</si>
  <si>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</si>
  <si>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</si>
  <si>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</si>
  <si>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</si>
  <si>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</si>
  <si>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</si>
  <si>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</si>
  <si>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</si>
  <si>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</si>
  <si>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</si>
  <si>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</si>
  <si>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</si>
  <si>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</si>
  <si>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</si>
  <si>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</si>
  <si>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</si>
  <si>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</si>
  <si>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</si>
  <si>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</si>
  <si>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</si>
  <si>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</si>
  <si>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</si>
  <si>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</si>
  <si>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</si>
  <si>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</si>
  <si>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</si>
  <si>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</si>
  <si>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</si>
  <si>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</si>
  <si>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</si>
  <si>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</si>
  <si>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</si>
  <si>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</si>
  <si>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</si>
  <si>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</si>
  <si>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</si>
  <si>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</si>
  <si>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</si>
  <si>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</si>
  <si>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</si>
  <si>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</si>
  <si>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</si>
  <si>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</si>
  <si>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</si>
  <si>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</si>
  <si>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</si>
  <si>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</si>
  <si>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</si>
  <si>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</si>
  <si>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</si>
  <si>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</si>
  <si>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</si>
  <si>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</si>
  <si>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</si>
  <si>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</si>
  <si>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</si>
  <si>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</si>
  <si>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</si>
  <si>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</si>
  <si>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</si>
  <si>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</si>
  <si>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</si>
  <si>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</si>
  <si>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</si>
  <si>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</si>
  <si>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</si>
  <si>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</si>
  <si>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</si>
  <si>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</si>
  <si>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</si>
  <si>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</si>
  <si>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</si>
  <si>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</si>
  <si>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</si>
  <si>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</si>
  <si>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</si>
  <si>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</si>
  <si>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</si>
  <si>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</si>
  <si>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</si>
  <si>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</si>
  <si>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</si>
  <si>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</si>
  <si>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</si>
  <si>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</si>
  <si>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</si>
  <si>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</si>
  <si>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</si>
  <si>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</si>
  <si>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</si>
  <si>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</si>
  <si>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</si>
  <si>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</si>
  <si>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</si>
  <si>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</si>
  <si>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</si>
  <si>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</si>
  <si>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</si>
  <si>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</si>
  <si>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</si>
  <si>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</si>
  <si>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</si>
  <si>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</si>
  <si>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</si>
  <si>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</si>
  <si>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</si>
  <si>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</si>
  <si>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</si>
  <si>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</si>
  <si>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</si>
  <si>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</si>
  <si>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</si>
  <si>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</si>
  <si>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</si>
  <si>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</si>
  <si>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</si>
  <si>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</si>
  <si>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</si>
  <si>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</si>
  <si>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</si>
  <si>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</si>
  <si>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</si>
  <si>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</si>
  <si>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</si>
  <si>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</si>
  <si>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</si>
  <si>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</si>
  <si>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</si>
  <si>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</si>
  <si>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</si>
  <si>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</si>
  <si>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</si>
  <si>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</si>
  <si>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</si>
  <si>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</si>
  <si>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</si>
  <si>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</si>
  <si>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</si>
  <si>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</si>
  <si>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</si>
  <si>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</si>
  <si>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</si>
  <si>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</si>
  <si>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</si>
  <si>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</si>
  <si>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</si>
  <si>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</si>
  <si>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</si>
  <si>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</si>
  <si>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</si>
  <si>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</si>
  <si>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</si>
  <si>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</si>
  <si>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</si>
  <si>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</si>
  <si>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</si>
  <si>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</si>
  <si>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</si>
  <si>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</si>
  <si>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</si>
  <si>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</si>
  <si>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</si>
  <si>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</si>
  <si>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</si>
  <si>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</si>
  <si>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</si>
  <si>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</si>
  <si>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</si>
  <si>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</si>
  <si>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</si>
  <si>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</si>
  <si>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</si>
  <si>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</si>
  <si>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</si>
  <si>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</si>
  <si>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</si>
  <si>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</si>
  <si>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</si>
  <si>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</si>
  <si>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</si>
  <si>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</si>
  <si>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</si>
  <si>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</si>
  <si>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</si>
  <si>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</si>
  <si>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</si>
  <si>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</si>
  <si>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</si>
  <si>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</si>
  <si>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</si>
  <si>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</si>
  <si>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</si>
  <si>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</si>
  <si>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</si>
  <si>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</si>
  <si>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</si>
  <si>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</si>
  <si>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</si>
  <si>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</si>
  <si>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</si>
  <si>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</si>
  <si>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</si>
  <si>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</si>
  <si>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</si>
  <si>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</si>
  <si>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</si>
  <si>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</si>
  <si>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</si>
  <si>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</si>
  <si>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</si>
  <si>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</si>
  <si>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</si>
  <si>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</si>
  <si>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</si>
  <si>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</si>
  <si>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</si>
  <si>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</si>
  <si>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</si>
  <si>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</si>
  <si>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</si>
  <si>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</si>
  <si>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</si>
  <si>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</si>
  <si>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</si>
  <si>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</si>
  <si>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</si>
  <si>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</si>
  <si>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</si>
  <si>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</si>
  <si>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</si>
  <si>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</si>
  <si>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</si>
  <si>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</si>
  <si>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</si>
  <si>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</si>
  <si>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</si>
  <si>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</si>
  <si>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</si>
  <si>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</si>
  <si>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</si>
  <si>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</si>
  <si>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</si>
  <si>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</si>
  <si>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</si>
  <si>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</si>
  <si>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</si>
  <si>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</si>
  <si>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</si>
  <si>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</si>
  <si>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</si>
  <si>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</si>
  <si>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</si>
  <si>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</si>
  <si>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</si>
  <si>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</si>
  <si>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</si>
  <si>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</si>
  <si>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</si>
  <si>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</si>
  <si>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</si>
  <si>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</si>
  <si>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</si>
  <si>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</si>
  <si>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</si>
  <si>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</si>
  <si>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</si>
  <si>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</si>
  <si>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</si>
  <si>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</si>
  <si>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</si>
  <si>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</si>
  <si>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</si>
  <si>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</si>
  <si>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</si>
  <si>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</si>
  <si>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</si>
  <si>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</si>
  <si>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</si>
  <si>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</si>
  <si>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</si>
  <si>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</si>
  <si>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</si>
  <si>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</si>
  <si>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</si>
  <si>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</si>
  <si>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</si>
  <si>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</si>
  <si>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</si>
  <si>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</si>
  <si>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</si>
  <si>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</si>
  <si>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</si>
  <si>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</si>
  <si>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</si>
  <si>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</si>
  <si>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</si>
  <si>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</si>
  <si>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</si>
  <si>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</si>
  <si>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</si>
  <si>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</si>
  <si>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</si>
  <si>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</si>
  <si>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</si>
  <si>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</si>
  <si>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</si>
  <si>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</si>
  <si>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</si>
  <si>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</si>
  <si>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</si>
  <si>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</si>
  <si>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</si>
  <si>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</si>
  <si>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</si>
  <si>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</si>
  <si>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</si>
  <si>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</si>
  <si>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</si>
  <si>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</si>
  <si>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</si>
  <si>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</si>
  <si>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</si>
  <si>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</si>
  <si>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</si>
  <si>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</si>
  <si>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</si>
  <si>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</si>
  <si>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</si>
  <si>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</si>
  <si>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</si>
  <si>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</si>
  <si>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</si>
  <si>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</si>
  <si>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</si>
  <si>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</si>
  <si>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</si>
  <si>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</si>
  <si>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</si>
  <si>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</si>
  <si>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</si>
  <si>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</si>
  <si>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</si>
  <si>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</si>
  <si>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</si>
  <si>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</si>
  <si>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</si>
  <si>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</si>
  <si>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</si>
  <si>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</si>
  <si>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</si>
  <si>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</si>
  <si>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</si>
  <si>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</si>
  <si>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</si>
  <si>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</si>
  <si>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</si>
  <si>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</si>
  <si>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</si>
  <si>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</si>
  <si>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</si>
  <si>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</si>
  <si>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</si>
  <si>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</si>
  <si>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</si>
  <si>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</si>
  <si>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</si>
  <si>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</si>
  <si>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</si>
  <si>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</si>
  <si>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</si>
  <si>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</si>
  <si>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</si>
  <si>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</si>
  <si>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</si>
  <si>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</si>
  <si>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</si>
  <si>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</si>
  <si>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</si>
  <si>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</si>
  <si>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</si>
  <si>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</si>
  <si>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</si>
  <si>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</si>
  <si>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</si>
  <si>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</si>
  <si>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</si>
  <si>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</si>
  <si>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</si>
  <si>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</si>
  <si>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</si>
  <si>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</si>
  <si>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</si>
  <si>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</si>
  <si>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</si>
  <si>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</si>
  <si>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</si>
  <si>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</si>
  <si>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</si>
  <si>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</si>
  <si>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</si>
  <si>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</si>
  <si>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</si>
  <si>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</si>
  <si>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</si>
  <si>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</si>
  <si>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</si>
  <si>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</si>
  <si>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</si>
  <si>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</si>
  <si>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</si>
  <si>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</si>
  <si>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</si>
  <si>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</si>
  <si>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</si>
  <si>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</si>
  <si>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</si>
  <si>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</si>
  <si>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</si>
  <si>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</si>
  <si>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</si>
  <si>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</si>
  <si>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</si>
  <si>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</si>
  <si>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</si>
  <si>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</si>
  <si>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</si>
  <si>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</si>
  <si>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</si>
  <si>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</si>
  <si>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</si>
  <si>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</si>
  <si>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</si>
  <si>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</si>
  <si>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</si>
  <si>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</si>
  <si>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</si>
  <si>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</si>
  <si>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</si>
  <si>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</si>
  <si>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</si>
  <si>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</si>
  <si>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</si>
  <si>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</si>
  <si>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</si>
  <si>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</si>
  <si>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</si>
  <si>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</si>
  <si>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</si>
  <si>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</si>
  <si>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</si>
  <si>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</si>
  <si>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</si>
  <si>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</si>
  <si>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</si>
  <si>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</si>
  <si>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</si>
  <si>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</si>
  <si>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</si>
  <si>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</si>
  <si>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</si>
  <si>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</si>
  <si>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</si>
  <si>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</si>
  <si>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</si>
  <si>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</si>
  <si>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</si>
  <si>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</si>
  <si>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</si>
  <si>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</si>
  <si>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</si>
  <si>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</si>
  <si>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</si>
  <si>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</si>
  <si>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</si>
  <si>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</si>
  <si>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</si>
  <si>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</si>
  <si>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</si>
  <si>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</si>
  <si>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</si>
  <si>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</si>
  <si>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</si>
  <si>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</si>
  <si>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</si>
  <si>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</si>
  <si>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</si>
  <si>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</si>
  <si>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</si>
  <si>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</si>
  <si>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</si>
  <si>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</si>
  <si>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</si>
  <si>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</si>
  <si>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</si>
  <si>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</si>
  <si>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</si>
  <si>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</si>
  <si>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</si>
  <si>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</si>
  <si>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</si>
  <si>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</si>
  <si>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</si>
  <si>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</si>
  <si>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</si>
  <si>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</si>
  <si>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</si>
  <si>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</si>
  <si>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</si>
  <si>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</si>
  <si>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</si>
  <si>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</si>
  <si>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</si>
  <si>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</si>
  <si>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</si>
  <si>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</si>
  <si>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</si>
  <si>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</si>
  <si>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</si>
  <si>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</si>
  <si>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</si>
  <si>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</si>
  <si>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</si>
  <si>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</si>
  <si>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</si>
  <si>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</si>
  <si>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</si>
  <si>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</si>
  <si>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</si>
  <si>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</si>
  <si>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</si>
  <si>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</si>
  <si>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</si>
  <si>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</si>
  <si>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</si>
  <si>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</si>
  <si>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</si>
  <si>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</si>
  <si>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</si>
  <si>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</si>
  <si>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</si>
  <si>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</si>
  <si>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</si>
  <si>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</si>
  <si>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</si>
  <si>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</si>
  <si>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</si>
  <si>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</si>
  <si>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</si>
  <si>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</si>
  <si>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</si>
  <si>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</si>
  <si>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</si>
  <si>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</si>
  <si>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</si>
  <si>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</si>
  <si>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</si>
  <si>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</si>
  <si>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</si>
  <si>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</si>
  <si>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</si>
  <si>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</si>
  <si>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</si>
  <si>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</si>
  <si>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</si>
  <si>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</si>
  <si>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</si>
  <si>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</si>
  <si>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</si>
  <si>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</si>
  <si>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</si>
  <si>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</si>
  <si>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</si>
  <si>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</si>
  <si>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</si>
  <si>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</si>
  <si>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</si>
  <si>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</si>
  <si>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</si>
  <si>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</si>
  <si>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</si>
  <si>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</si>
  <si>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</si>
  <si>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</si>
  <si>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</si>
  <si>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</si>
  <si>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</si>
  <si>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</si>
  <si>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</si>
  <si>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</si>
  <si>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</si>
  <si>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</si>
  <si>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</si>
  <si>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</si>
  <si>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</si>
  <si>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</si>
  <si>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</si>
  <si>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</si>
  <si>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</si>
  <si>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</si>
  <si>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</si>
  <si>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</si>
  <si>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</si>
  <si>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</si>
  <si>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</si>
  <si>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</si>
  <si>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</si>
  <si>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</si>
  <si>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</si>
  <si>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</si>
  <si>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</si>
  <si>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</si>
  <si>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</si>
  <si>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</si>
  <si>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</si>
  <si>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</si>
  <si>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</si>
  <si>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</si>
  <si>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</si>
  <si>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</si>
  <si>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</si>
  <si>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</si>
  <si>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</si>
  <si>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</si>
  <si>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</si>
  <si>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</si>
  <si>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</si>
  <si>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</si>
  <si>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</si>
  <si>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</si>
  <si>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</si>
  <si>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</si>
  <si>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</si>
  <si>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</si>
  <si>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</si>
  <si>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</si>
  <si>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</si>
  <si>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</si>
  <si>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</si>
  <si>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</si>
  <si>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</si>
  <si>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</si>
  <si>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</si>
  <si>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</si>
  <si>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</si>
  <si>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</si>
  <si>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</si>
  <si>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</si>
  <si>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</si>
  <si>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</si>
  <si>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</si>
  <si>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</si>
  <si>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</si>
  <si>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</si>
  <si>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</si>
  <si>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</si>
  <si>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</si>
  <si>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</si>
  <si>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</si>
  <si>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</si>
  <si>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</si>
  <si>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</si>
  <si>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</si>
  <si>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</si>
  <si>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</si>
  <si>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</si>
  <si>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</si>
  <si>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</si>
  <si>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</si>
  <si>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</si>
  <si>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</si>
  <si>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</si>
  <si>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</si>
  <si>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</si>
  <si>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</si>
  <si>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</si>
  <si>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</si>
  <si>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</si>
  <si>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</si>
  <si>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</si>
  <si>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</si>
  <si>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</si>
  <si>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</si>
  <si>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</si>
  <si>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</si>
  <si>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</si>
  <si>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</si>
  <si>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</si>
  <si>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</si>
  <si>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</si>
  <si>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</si>
  <si>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</si>
  <si>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</si>
  <si>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</si>
  <si>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</si>
  <si>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</si>
  <si>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</si>
  <si>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</si>
  <si>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</si>
  <si>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</si>
  <si>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</si>
  <si>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</si>
  <si>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</si>
  <si>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</si>
  <si>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</si>
  <si>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</si>
  <si>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</si>
  <si>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</si>
  <si>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</si>
  <si>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</si>
  <si>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</si>
  <si>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</si>
  <si>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</si>
  <si>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</si>
  <si>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</si>
  <si>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</si>
  <si>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</si>
  <si>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</si>
  <si>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</si>
  <si>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</si>
  <si>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</si>
  <si>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</si>
  <si>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</si>
  <si>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</si>
  <si>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</si>
  <si>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</si>
  <si>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</si>
  <si>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</si>
  <si>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</si>
  <si>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</si>
  <si>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</si>
  <si>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</si>
  <si>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</si>
  <si>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</si>
  <si>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</si>
  <si>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</si>
  <si>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</si>
  <si>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</si>
  <si>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</si>
  <si>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</si>
  <si>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</si>
  <si>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</si>
  <si>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</si>
  <si>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</si>
  <si>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</si>
  <si>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</si>
  <si>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</si>
  <si>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</si>
  <si>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</si>
  <si>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</si>
  <si>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</si>
  <si>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</si>
  <si>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</si>
  <si>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</si>
  <si>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</si>
  <si>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</si>
  <si>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</si>
  <si>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</si>
  <si>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</si>
  <si>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</si>
  <si>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</si>
  <si>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</si>
  <si>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</si>
  <si>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</si>
  <si>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</si>
  <si>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</si>
  <si>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</si>
  <si>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</si>
  <si>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</si>
  <si>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</si>
  <si>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</si>
  <si>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</si>
  <si>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</si>
  <si>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</si>
  <si>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</si>
  <si>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</si>
  <si>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</si>
  <si>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</si>
  <si>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</si>
  <si>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</si>
  <si>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</si>
  <si>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</si>
  <si>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</si>
  <si>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</si>
  <si>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</si>
  <si>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</si>
  <si>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</si>
  <si>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</si>
  <si>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</si>
  <si>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</si>
  <si>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</si>
  <si>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</si>
  <si>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</si>
  <si>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</si>
  <si>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</si>
  <si>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</si>
  <si>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</si>
  <si>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</si>
  <si>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</si>
  <si>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</si>
  <si>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</si>
  <si>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</si>
  <si>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</si>
  <si>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</si>
  <si>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</si>
  <si>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</si>
  <si>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</si>
  <si>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</si>
  <si>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</si>
  <si>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</si>
  <si>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</si>
  <si>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</si>
  <si>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</si>
  <si>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</si>
  <si>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</si>
  <si>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</si>
  <si>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</si>
  <si>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</si>
  <si>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</si>
  <si>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</si>
  <si>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</si>
  <si>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</si>
  <si>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</si>
  <si>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</si>
  <si>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</si>
  <si>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</si>
  <si>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</si>
  <si>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</si>
  <si>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</si>
  <si>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</si>
  <si>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</si>
  <si>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</si>
  <si>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</si>
  <si>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</si>
  <si>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</si>
  <si>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</si>
  <si>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</si>
  <si>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</si>
  <si>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</si>
  <si>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</si>
  <si>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</si>
  <si>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</si>
  <si>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</si>
  <si>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</si>
  <si>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</si>
  <si>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</si>
  <si>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</si>
  <si>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</si>
  <si>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</si>
  <si>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</si>
  <si>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</si>
  <si>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</si>
  <si>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</si>
  <si>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</si>
  <si>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</si>
  <si>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</si>
  <si>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</si>
  <si>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</si>
  <si>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</si>
  <si>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</si>
  <si>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</si>
  <si>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</si>
  <si>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</si>
  <si>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</si>
  <si>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</si>
  <si>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</si>
  <si>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</si>
  <si>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</si>
  <si>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</si>
  <si>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</si>
  <si>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</si>
  <si>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</si>
  <si>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</si>
  <si>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</si>
  <si>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</si>
  <si>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</si>
  <si>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</si>
  <si>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</si>
  <si>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</si>
  <si>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</si>
  <si>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</si>
  <si>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</si>
  <si>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</si>
  <si>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</si>
  <si>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</si>
  <si>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</si>
  <si>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</si>
  <si>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</si>
  <si>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</si>
  <si>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</si>
  <si>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</si>
  <si>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</si>
  <si>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</si>
  <si>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</si>
  <si>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</si>
  <si>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</si>
  <si>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</si>
  <si>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</si>
  <si>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</si>
  <si>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</si>
  <si>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</si>
  <si>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</si>
  <si>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</si>
  <si>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</si>
  <si>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</si>
  <si>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</si>
  <si>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</si>
  <si>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</si>
  <si>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</si>
  <si>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</si>
  <si>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</si>
  <si>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</si>
  <si>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</si>
  <si>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</si>
  <si>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</si>
  <si>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</si>
  <si>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</si>
  <si>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</si>
  <si>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</si>
  <si>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</si>
  <si>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</si>
  <si>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</si>
  <si>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</si>
  <si>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</si>
  <si>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</si>
  <si>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</si>
  <si>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</si>
  <si>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</si>
  <si>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</si>
  <si>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</si>
  <si>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</si>
  <si>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</si>
  <si>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</si>
  <si>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</si>
  <si>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</si>
  <si>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</si>
  <si>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</si>
  <si>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</si>
  <si>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</si>
  <si>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</si>
  <si>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</si>
  <si>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</si>
  <si>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</si>
  <si>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</si>
  <si>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</si>
  <si>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</si>
  <si>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</si>
  <si>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</si>
  <si>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</si>
  <si>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</si>
  <si>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</si>
  <si>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</si>
  <si>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</si>
  <si>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</si>
  <si>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</si>
  <si>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</si>
  <si>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</si>
  <si>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</si>
  <si>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</si>
  <si>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</si>
  <si>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</si>
  <si>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</si>
  <si>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</si>
  <si>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</si>
  <si>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</si>
  <si>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</si>
  <si>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</si>
  <si>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</si>
  <si>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</si>
  <si>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</si>
  <si>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</si>
  <si>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</si>
  <si>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</si>
  <si>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</si>
  <si>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</si>
  <si>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</si>
  <si>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</si>
  <si>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</si>
  <si>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</si>
  <si>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</si>
  <si>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</si>
  <si>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</si>
  <si>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</si>
  <si>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</si>
  <si>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</si>
  <si>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</si>
  <si>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</si>
  <si>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</si>
  <si>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</si>
  <si>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</si>
  <si>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</si>
  <si>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</si>
  <si>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</si>
  <si>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</si>
  <si>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</si>
  <si>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</si>
  <si>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</si>
  <si>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</si>
  <si>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</si>
  <si>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</si>
  <si>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</si>
  <si>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</si>
  <si>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</si>
  <si>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</si>
  <si>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</si>
  <si>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</si>
  <si>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</si>
  <si>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</si>
  <si>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</si>
  <si>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</si>
  <si>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</si>
  <si>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</si>
  <si>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</si>
  <si>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</si>
  <si>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</si>
  <si>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</si>
  <si>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</si>
  <si>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</si>
  <si>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</si>
  <si>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</si>
  <si>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</si>
  <si>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</si>
  <si>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</si>
  <si>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</si>
  <si>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</si>
  <si>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</si>
  <si>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</si>
  <si>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</si>
  <si>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</si>
  <si>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</si>
  <si>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</si>
  <si>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</si>
  <si>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</si>
  <si>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</si>
  <si>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</si>
  <si>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</si>
  <si>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</si>
  <si>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</si>
  <si>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</si>
  <si>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</si>
  <si>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</si>
  <si>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</si>
  <si>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</si>
  <si>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</si>
  <si>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</si>
  <si>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</si>
  <si>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</si>
  <si>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</si>
  <si>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</si>
  <si>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</si>
  <si>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</si>
  <si>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</si>
  <si>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</si>
  <si>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</si>
  <si>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</si>
  <si>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</si>
  <si>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</si>
  <si>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</si>
  <si>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</si>
  <si>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</si>
  <si>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</si>
  <si>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</si>
  <si>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</si>
  <si>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</si>
  <si>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</si>
  <si>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</si>
  <si>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</si>
  <si>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</si>
  <si>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</si>
  <si>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</si>
  <si>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</si>
  <si>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</si>
  <si>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</si>
  <si>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</si>
  <si>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</si>
  <si>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</si>
  <si>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</si>
  <si>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</si>
  <si>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</si>
  <si>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</si>
  <si>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</si>
  <si>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</si>
  <si>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</si>
  <si>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</si>
  <si>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</si>
  <si>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</si>
  <si>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</si>
  <si>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</si>
  <si>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</si>
  <si>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</si>
  <si>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</si>
  <si>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</si>
  <si>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</si>
  <si>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</si>
  <si>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</si>
  <si>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</si>
  <si>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</si>
  <si>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</si>
  <si>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</si>
  <si>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</si>
  <si>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</si>
  <si>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</si>
  <si>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</si>
  <si>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</si>
  <si>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</si>
  <si>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</si>
  <si>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</si>
  <si>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</si>
  <si>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</si>
  <si>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</si>
  <si>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</si>
  <si>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</si>
  <si>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</si>
  <si>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</si>
  <si>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</si>
  <si>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</si>
  <si>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</si>
  <si>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</si>
  <si>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</si>
  <si>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</si>
  <si>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</si>
  <si>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</si>
  <si>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</si>
  <si>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</si>
  <si>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</si>
  <si>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</si>
  <si>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</si>
  <si>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</si>
  <si>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</si>
  <si>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</si>
  <si>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</si>
  <si>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</si>
  <si>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</si>
  <si>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</si>
  <si>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</si>
  <si>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</si>
  <si>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</si>
  <si>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</si>
  <si>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</si>
  <si>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</si>
  <si>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</si>
  <si>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</si>
  <si>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</si>
  <si>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</si>
  <si>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</si>
  <si>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</si>
  <si>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</si>
  <si>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</si>
  <si>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</si>
  <si>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</si>
  <si>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</si>
  <si>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</si>
  <si>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</si>
  <si>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</si>
  <si>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</si>
  <si>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</si>
  <si>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</si>
  <si>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</si>
  <si>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</si>
  <si>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</si>
  <si>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</si>
  <si>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</si>
  <si>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</si>
  <si>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</si>
  <si>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</si>
  <si>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</si>
  <si>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</si>
  <si>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</si>
  <si>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</si>
  <si>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</si>
  <si>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</si>
  <si>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</si>
  <si>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</si>
  <si>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</si>
  <si>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</si>
  <si>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</si>
  <si>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</si>
  <si>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</si>
  <si>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</si>
  <si>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</si>
  <si>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</si>
  <si>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</si>
  <si>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</si>
  <si>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</si>
  <si>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</si>
  <si>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</si>
  <si>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</si>
  <si>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</si>
  <si>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</si>
  <si>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</si>
  <si>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</si>
  <si>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</si>
  <si>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</si>
  <si>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</si>
  <si>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</si>
  <si>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</si>
  <si>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</si>
  <si>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</si>
  <si>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</si>
  <si>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</si>
  <si>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</si>
  <si>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</si>
  <si>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</si>
  <si>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</si>
  <si>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</si>
  <si>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</si>
  <si>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</si>
  <si>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</si>
  <si>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</si>
  <si>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</si>
  <si>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</si>
  <si>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</si>
  <si>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</si>
  <si>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</si>
  <si>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</si>
  <si>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</si>
  <si>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</si>
  <si>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</si>
  <si>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</si>
  <si>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</si>
  <si>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</si>
  <si>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</si>
  <si>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</si>
  <si>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</si>
  <si>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</si>
  <si>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</si>
  <si>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</si>
  <si>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</si>
  <si>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</si>
  <si>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</si>
  <si>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</si>
  <si>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</si>
  <si>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</si>
  <si>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</si>
  <si>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</si>
  <si>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</si>
  <si>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</si>
  <si>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</si>
  <si>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</si>
  <si>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</si>
  <si>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</si>
  <si>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</si>
  <si>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</si>
  <si>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</si>
  <si>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</si>
  <si>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</si>
  <si>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</si>
  <si>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</si>
  <si>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</si>
  <si>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</si>
  <si>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</si>
  <si>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</si>
  <si>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</si>
  <si>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</si>
  <si>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</si>
  <si>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</si>
  <si>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</si>
  <si>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</si>
  <si>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</si>
  <si>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</si>
  <si>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</si>
  <si>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</si>
  <si>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</si>
  <si>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</si>
  <si>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</si>
  <si>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</si>
  <si>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</si>
  <si>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</si>
  <si>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</si>
  <si>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</si>
  <si>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</si>
  <si>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</si>
  <si>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</si>
  <si>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</si>
  <si>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</si>
  <si>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</si>
  <si>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</si>
  <si>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</si>
  <si>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</si>
  <si>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</si>
  <si>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</si>
  <si>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</si>
  <si>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</si>
  <si>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</si>
  <si>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</si>
  <si>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</si>
  <si>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</si>
  <si>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</si>
  <si>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</si>
  <si>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</si>
  <si>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</si>
  <si>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</si>
  <si>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</si>
  <si>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</si>
  <si>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</si>
  <si>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</si>
  <si>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</si>
  <si>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</si>
  <si>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</si>
  <si>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</si>
  <si>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</si>
  <si>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</si>
  <si>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</si>
  <si>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</si>
  <si>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</si>
  <si>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</si>
  <si>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</si>
  <si>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</si>
  <si>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</si>
  <si>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</si>
  <si>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</si>
  <si>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</si>
  <si>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</si>
  <si>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</si>
  <si>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</si>
  <si>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</si>
  <si>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</si>
  <si>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</si>
  <si>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</si>
  <si>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</si>
  <si>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</si>
  <si>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</si>
  <si>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</si>
  <si>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</si>
  <si>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</si>
  <si>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</si>
  <si>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</si>
  <si>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</si>
  <si>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</si>
  <si>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</si>
  <si>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</si>
  <si>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</si>
  <si>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</si>
  <si>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</si>
  <si>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</si>
  <si>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</si>
  <si>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</si>
  <si>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</si>
  <si>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</si>
  <si>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</si>
  <si>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</si>
  <si>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</si>
  <si>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</si>
  <si>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</si>
  <si>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</si>
  <si>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</si>
  <si>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</si>
  <si>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</si>
  <si>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</si>
  <si>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</si>
  <si>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</si>
  <si>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</si>
  <si>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</si>
  <si>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</si>
  <si>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</si>
  <si>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</si>
  <si>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</si>
  <si>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</si>
  <si>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</si>
  <si>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</si>
  <si>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</si>
  <si>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</si>
  <si>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</si>
  <si>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</si>
  <si>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</si>
  <si>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</si>
  <si>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</si>
  <si>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</si>
  <si>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</si>
  <si>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</si>
  <si>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</si>
  <si>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</si>
  <si>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</si>
  <si>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</si>
  <si>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</si>
  <si>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</si>
  <si>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</si>
  <si>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</si>
  <si>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</si>
  <si>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</si>
  <si>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</si>
  <si>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</si>
  <si>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</si>
  <si>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</si>
  <si>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</si>
  <si>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</si>
  <si>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</si>
  <si>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</si>
  <si>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</si>
  <si>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</si>
  <si>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</si>
  <si>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</si>
  <si>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</si>
  <si>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</si>
  <si>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</si>
  <si>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</si>
  <si>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</si>
  <si>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</si>
  <si>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</si>
  <si>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</si>
  <si>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</si>
  <si>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</si>
  <si>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</si>
  <si>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</si>
  <si>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</si>
  <si>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</si>
  <si>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</si>
  <si>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</si>
  <si>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</si>
  <si>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</si>
  <si>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</si>
  <si>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</si>
  <si>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</si>
  <si>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</si>
  <si>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</si>
  <si>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</si>
  <si>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</si>
  <si>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</si>
  <si>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</si>
  <si>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</si>
  <si>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</si>
  <si>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</si>
  <si>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</si>
  <si>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</si>
  <si>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</si>
  <si>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</si>
  <si>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</si>
  <si>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</si>
  <si>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</si>
  <si>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</si>
  <si>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</si>
  <si>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</si>
  <si>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</si>
  <si>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</si>
  <si>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</si>
  <si>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</si>
  <si>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</si>
  <si>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</si>
  <si>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</si>
  <si>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</si>
  <si>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</si>
  <si>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</si>
  <si>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</si>
  <si>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</si>
  <si>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</si>
  <si>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</si>
  <si>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</si>
  <si>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</si>
  <si>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</si>
  <si>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</si>
  <si>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</si>
  <si>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</si>
  <si>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</si>
  <si>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</si>
  <si>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</si>
  <si>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</si>
  <si>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</si>
  <si>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</si>
  <si>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</si>
  <si>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</si>
  <si>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</si>
  <si>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</si>
  <si>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</si>
  <si>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</si>
  <si>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</si>
  <si>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</si>
  <si>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</si>
  <si>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</si>
  <si>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</si>
  <si>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</si>
  <si>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</si>
  <si>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</si>
  <si>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</si>
  <si>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</si>
  <si>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</si>
  <si>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</si>
  <si>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</si>
  <si>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</si>
  <si>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</si>
  <si>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</si>
  <si>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</si>
  <si>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</si>
  <si>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</si>
  <si>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</si>
  <si>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</si>
  <si>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</si>
  <si>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</si>
  <si>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</si>
  <si>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</si>
  <si>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</si>
  <si>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</si>
  <si>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</si>
  <si>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</si>
  <si>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</si>
  <si>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</si>
  <si>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</si>
  <si>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</si>
  <si>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</si>
  <si>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</si>
  <si>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</si>
  <si>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</si>
  <si>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</si>
  <si>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</si>
  <si>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</si>
  <si>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</si>
  <si>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</si>
  <si>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</si>
  <si>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</si>
  <si>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</si>
  <si>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</si>
  <si>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</si>
  <si>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</si>
  <si>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</si>
  <si>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</si>
  <si>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</si>
  <si>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</si>
  <si>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</si>
  <si>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</si>
  <si>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</si>
  <si>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</si>
  <si>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</si>
  <si>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</si>
  <si>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</si>
  <si>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</si>
  <si>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</si>
  <si>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</si>
  <si>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</si>
  <si>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</si>
  <si>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</si>
  <si>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</si>
  <si>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</si>
  <si>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</si>
  <si>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</si>
  <si>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</si>
  <si>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</si>
  <si>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</si>
  <si>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</si>
  <si>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</si>
  <si>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</si>
  <si>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</si>
  <si>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</si>
  <si>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</si>
  <si>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</si>
  <si>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</si>
  <si>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</si>
  <si>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</si>
  <si>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</si>
  <si>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</si>
  <si>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</si>
  <si>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</si>
  <si>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</si>
  <si>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</si>
  <si>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</si>
  <si>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</si>
  <si>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</si>
  <si>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</si>
  <si>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</si>
  <si>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</si>
  <si>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</si>
  <si>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</si>
  <si>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</si>
  <si>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</si>
  <si>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</si>
  <si>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</si>
  <si>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</si>
  <si>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</si>
  <si>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</si>
  <si>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</si>
  <si>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</si>
  <si>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</si>
  <si>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</si>
  <si>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</si>
  <si>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</si>
  <si>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</si>
  <si>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</si>
  <si>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</si>
  <si>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</si>
  <si>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</si>
  <si>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</si>
  <si>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</si>
  <si>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</si>
  <si>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</si>
  <si>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</si>
  <si>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</si>
  <si>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</si>
  <si>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</si>
  <si>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</si>
  <si>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</si>
  <si>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</si>
  <si>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</si>
  <si>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</si>
  <si>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</si>
  <si>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</si>
  <si>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</si>
  <si>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</si>
  <si>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</si>
  <si>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</si>
  <si>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</si>
  <si>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</si>
  <si>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</si>
  <si>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</si>
  <si>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</si>
  <si>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</si>
  <si>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</si>
  <si>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</si>
  <si>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</si>
  <si>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</si>
  <si>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</si>
  <si>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</si>
  <si>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</si>
  <si>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</si>
  <si>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</si>
  <si>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</si>
  <si>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</si>
  <si>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</si>
  <si>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</si>
  <si>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</si>
  <si>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</si>
  <si>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</si>
  <si>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</si>
  <si>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</si>
  <si>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</si>
  <si>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</si>
  <si>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</si>
  <si>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</si>
  <si>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</si>
  <si>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</si>
  <si>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</si>
  <si>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</si>
  <si>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</si>
  <si>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</si>
  <si>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</si>
  <si>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</si>
  <si>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</si>
  <si>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</si>
  <si>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</si>
  <si>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</si>
  <si>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</si>
  <si>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</si>
  <si>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</si>
  <si>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</si>
  <si>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</si>
  <si>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</si>
  <si>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</si>
  <si>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</si>
  <si>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</si>
  <si>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</si>
  <si>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</si>
  <si>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</si>
  <si>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</si>
  <si>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</si>
  <si>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</si>
  <si>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</si>
  <si>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</si>
  <si>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</si>
  <si>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</si>
  <si>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</si>
  <si>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</si>
  <si>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</si>
  <si>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</si>
  <si>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</si>
  <si>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</si>
  <si>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</si>
  <si>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</si>
  <si>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</si>
  <si>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</si>
  <si>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</si>
  <si>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</si>
  <si>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</si>
  <si>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</si>
  <si>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</si>
  <si>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</si>
  <si>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</si>
  <si>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</si>
  <si>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</si>
  <si>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</si>
  <si>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</si>
  <si>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</si>
  <si>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</si>
  <si>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</si>
  <si>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</si>
  <si>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</si>
  <si>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</si>
  <si>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</si>
  <si>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</si>
  <si>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</si>
  <si>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</si>
  <si>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</si>
  <si>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</si>
  <si>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</si>
  <si>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</si>
  <si>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</si>
  <si>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</si>
  <si>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</si>
  <si>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</si>
  <si>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</si>
  <si>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</si>
  <si>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</si>
  <si>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</si>
  <si>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</si>
  <si>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</si>
  <si>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</si>
  <si>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</si>
  <si>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</si>
  <si>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</si>
  <si>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</si>
  <si>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</si>
  <si>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</si>
  <si>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</si>
  <si>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</si>
  <si>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</si>
  <si>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</si>
  <si>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</si>
  <si>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</si>
  <si>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</si>
  <si>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</si>
  <si>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</si>
  <si>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</si>
  <si>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</si>
  <si>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</si>
  <si>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</si>
  <si>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</si>
  <si>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</si>
  <si>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</si>
  <si>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</si>
  <si>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</si>
  <si>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</si>
  <si>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</si>
  <si>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</si>
  <si>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</si>
  <si>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</si>
  <si>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</si>
  <si>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</si>
  <si>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</si>
  <si>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</si>
  <si>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</si>
  <si>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</si>
  <si>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</si>
  <si>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</si>
  <si>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</si>
  <si>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</si>
  <si>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</si>
  <si>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</si>
  <si>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</si>
  <si>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</si>
  <si>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</si>
  <si>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</si>
  <si>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</si>
  <si>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</si>
  <si>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</si>
  <si>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</si>
  <si>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</si>
  <si>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</si>
  <si>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</si>
  <si>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</si>
  <si>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</si>
  <si>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</si>
  <si>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</si>
  <si>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</si>
  <si>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</si>
  <si>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</si>
  <si>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</si>
  <si>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</si>
  <si>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</si>
  <si>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</si>
  <si>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</si>
  <si>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</si>
  <si>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</si>
  <si>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</si>
  <si>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</si>
  <si>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</si>
  <si>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</si>
  <si>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</si>
  <si>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</si>
  <si>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</si>
  <si>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</si>
  <si>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</si>
  <si>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</si>
  <si>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</si>
  <si>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</si>
  <si>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</si>
  <si>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</si>
  <si>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</si>
  <si>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</si>
  <si>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</si>
  <si>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</si>
  <si>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</si>
  <si>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</si>
  <si>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</si>
  <si>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</si>
  <si>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</si>
  <si>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</si>
  <si>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</si>
  <si>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</si>
  <si>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</si>
  <si>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</si>
  <si>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</si>
  <si>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</si>
  <si>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</si>
  <si>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</si>
  <si>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</si>
  <si>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</si>
  <si>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</si>
  <si>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</si>
  <si>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</si>
  <si>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</si>
  <si>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</si>
  <si>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</si>
  <si>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</si>
  <si>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</si>
  <si>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</si>
  <si>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</si>
  <si>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</si>
  <si>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</si>
  <si>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</si>
  <si>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</si>
  <si>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</si>
  <si>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</si>
  <si>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</si>
  <si>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</si>
  <si>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</si>
  <si>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</si>
  <si>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</si>
  <si>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</si>
  <si>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</si>
  <si>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</si>
  <si>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</si>
  <si>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</si>
  <si>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</si>
  <si>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</si>
  <si>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</si>
  <si>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</si>
  <si>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</si>
  <si>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</si>
  <si>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</si>
  <si>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</si>
  <si>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</si>
  <si>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</si>
  <si>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</si>
  <si>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</si>
  <si>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</si>
  <si>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</si>
  <si>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</si>
  <si>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</si>
  <si>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</si>
  <si>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</si>
  <si>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</si>
  <si>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</si>
  <si>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</si>
  <si>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</si>
  <si>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</si>
  <si>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</si>
  <si>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</si>
  <si>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</si>
  <si>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</si>
  <si>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</si>
  <si>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</si>
  <si>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</si>
  <si>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</si>
  <si>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</si>
  <si>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</si>
  <si>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</si>
  <si>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</si>
  <si>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</si>
  <si>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</si>
  <si>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</si>
  <si>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</si>
  <si>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</si>
  <si>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</si>
  <si>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</si>
  <si>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</si>
  <si>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</si>
  <si>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</si>
  <si>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</si>
  <si>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</si>
  <si>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</si>
  <si>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</si>
  <si>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</si>
  <si>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</si>
  <si>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</si>
  <si>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</si>
  <si>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</si>
  <si>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</si>
  <si>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</si>
  <si>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</si>
  <si>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</si>
  <si>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</si>
  <si>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</si>
  <si>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</si>
  <si>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</si>
  <si>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</si>
  <si>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</si>
  <si>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</si>
  <si>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</si>
  <si>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</si>
  <si>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</si>
  <si>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</si>
  <si>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</si>
  <si>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</si>
  <si>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</si>
  <si>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</si>
  <si>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</si>
  <si>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</si>
  <si>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</si>
  <si>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</si>
  <si>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</si>
  <si>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</si>
  <si>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</si>
  <si>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</si>
  <si>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</si>
  <si>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</si>
  <si>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</si>
  <si>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</si>
  <si>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</si>
  <si>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</si>
  <si>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</si>
  <si>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</si>
  <si>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</si>
  <si>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</si>
  <si>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</si>
  <si>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</si>
  <si>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</si>
  <si>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</si>
  <si>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</si>
  <si>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</si>
  <si>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</si>
  <si>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</si>
  <si>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</si>
  <si>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</si>
  <si>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</si>
  <si>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</si>
  <si>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</si>
  <si>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</si>
  <si>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</si>
  <si>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</si>
  <si>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</si>
  <si>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</si>
  <si>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</si>
  <si>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</si>
  <si>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</si>
  <si>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</si>
  <si>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</si>
  <si>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</si>
  <si>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</si>
  <si>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</si>
  <si>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</si>
  <si>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</si>
  <si>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</si>
  <si>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</si>
  <si>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</si>
  <si>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</si>
  <si>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</si>
  <si>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</si>
  <si>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</si>
  <si>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</si>
  <si>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</si>
  <si>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</si>
  <si>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</si>
  <si>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</si>
  <si>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</si>
  <si>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</si>
  <si>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</si>
  <si>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</si>
  <si>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</si>
  <si>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</si>
  <si>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</si>
  <si>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</si>
  <si>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</si>
  <si>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</si>
  <si>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</si>
  <si>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</si>
  <si>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</si>
  <si>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</si>
  <si>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</si>
  <si>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</si>
  <si>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</si>
  <si>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</si>
  <si>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</si>
  <si>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</si>
  <si>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</si>
  <si>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</si>
  <si>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</si>
  <si>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</si>
  <si>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</si>
  <si>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</si>
  <si>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</si>
  <si>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</si>
  <si>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</si>
  <si>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</si>
  <si>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</si>
  <si>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</si>
  <si>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</si>
  <si>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</si>
  <si>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</si>
  <si>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</si>
  <si>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</si>
  <si>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</si>
  <si>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</si>
  <si>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</si>
  <si>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</si>
  <si>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</si>
  <si>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</si>
  <si>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</si>
  <si>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</si>
  <si>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</si>
  <si>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</si>
  <si>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</si>
  <si>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</si>
  <si>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</si>
  <si>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</si>
  <si>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</si>
  <si>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</si>
  <si>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</si>
  <si>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</si>
  <si>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</si>
  <si>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</si>
  <si>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</si>
  <si>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</si>
  <si>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</si>
  <si>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</si>
  <si>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</si>
  <si>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</si>
  <si>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</si>
  <si>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</si>
  <si>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</si>
  <si>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</si>
  <si>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</si>
  <si>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</si>
  <si>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</si>
  <si>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</si>
  <si>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</si>
  <si>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</si>
  <si>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</si>
  <si>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</si>
  <si>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</si>
  <si>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</si>
  <si>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</si>
  <si>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</si>
  <si>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</si>
  <si>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</si>
  <si>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</si>
  <si>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</si>
  <si>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</si>
  <si>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</si>
  <si>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</si>
  <si>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</si>
  <si>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</si>
  <si>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</si>
  <si>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</si>
  <si>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</si>
  <si>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</si>
  <si>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</si>
  <si>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</si>
  <si>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</si>
  <si>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</si>
  <si>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</si>
  <si>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</si>
  <si>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</si>
  <si>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</si>
  <si>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</si>
  <si>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</si>
  <si>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</si>
  <si>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</si>
  <si>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</si>
  <si>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</si>
  <si>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</si>
  <si>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</si>
  <si>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</si>
  <si>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</si>
  <si>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</si>
  <si>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</si>
  <si>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</si>
  <si>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</si>
  <si>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</si>
  <si>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</si>
  <si>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</si>
  <si>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</si>
  <si>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</si>
  <si>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</si>
  <si>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</si>
  <si>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</si>
  <si>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</si>
  <si>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</si>
  <si>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</si>
  <si>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</si>
  <si>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</si>
  <si>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</si>
  <si>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</si>
  <si>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</si>
  <si>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</si>
  <si>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</si>
  <si>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</si>
  <si>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</si>
  <si>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</si>
  <si>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</si>
  <si>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</si>
  <si>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</si>
  <si>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</si>
  <si>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</si>
  <si>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</si>
  <si>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</si>
  <si>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</si>
  <si>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</si>
  <si>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</si>
  <si>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</si>
  <si>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</si>
  <si>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</si>
  <si>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</si>
  <si>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</si>
  <si>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</si>
  <si>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</si>
  <si>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</si>
  <si>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</si>
  <si>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</si>
  <si>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</si>
  <si>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</si>
  <si>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</si>
  <si>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</si>
  <si>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</si>
  <si>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</si>
  <si>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</si>
  <si>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</si>
  <si>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</si>
  <si>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</si>
  <si>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</si>
  <si>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</si>
  <si>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</si>
  <si>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</si>
  <si>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</si>
  <si>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</si>
  <si>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</si>
  <si>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</si>
  <si>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</si>
  <si>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</si>
  <si>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</si>
  <si>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</si>
  <si>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</si>
  <si>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</si>
  <si>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</si>
  <si>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</si>
  <si>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</si>
  <si>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</si>
  <si>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</si>
  <si>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</si>
  <si>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</si>
  <si>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</si>
  <si>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</si>
  <si>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</si>
  <si>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</si>
  <si>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</si>
  <si>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</si>
  <si>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</si>
  <si>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</si>
  <si>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</si>
  <si>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</si>
  <si>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</si>
  <si>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</si>
  <si>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</si>
  <si>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</si>
  <si>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</si>
  <si>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</si>
  <si>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</si>
  <si>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</si>
  <si>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</si>
  <si>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</si>
  <si>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</si>
  <si>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</si>
  <si>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</si>
  <si>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</si>
  <si>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</si>
  <si>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</si>
  <si>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</si>
  <si>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</si>
  <si>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</si>
  <si>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</si>
  <si>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</si>
  <si>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</si>
  <si>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</si>
  <si>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</si>
  <si>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</si>
  <si>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</si>
  <si>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</si>
  <si>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</si>
  <si>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</si>
  <si>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</si>
  <si>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</si>
  <si>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</si>
  <si>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</si>
  <si>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</si>
  <si>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</si>
  <si>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</si>
  <si>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</si>
  <si>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</si>
  <si>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</si>
  <si>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</si>
  <si>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</si>
  <si>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</si>
  <si>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</si>
  <si>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</si>
  <si>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</si>
  <si>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</si>
  <si>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</si>
  <si>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</si>
  <si>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</si>
  <si>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</si>
  <si>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</si>
  <si>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</si>
  <si>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</si>
  <si>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</si>
  <si>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</si>
  <si>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</si>
  <si>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</si>
  <si>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</si>
  <si>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</si>
  <si>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</si>
  <si>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</si>
  <si>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</si>
  <si>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</si>
  <si>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</si>
  <si>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</si>
  <si>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</si>
  <si>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</si>
  <si>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</si>
  <si>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</si>
  <si>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</si>
  <si>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</si>
  <si>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</si>
  <si>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</si>
  <si>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</si>
  <si>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</si>
  <si>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</si>
  <si>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</si>
  <si>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</si>
  <si>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</si>
  <si>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</si>
  <si>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</si>
  <si>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</si>
  <si>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</si>
  <si>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</si>
  <si>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</si>
  <si>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</si>
  <si>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</si>
  <si>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</si>
  <si>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</si>
  <si>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</si>
  <si>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</si>
  <si>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</si>
  <si>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</si>
  <si>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</si>
  <si>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</si>
  <si>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</si>
  <si>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</si>
  <si>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</si>
  <si>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</si>
  <si>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</si>
  <si>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</si>
  <si>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</si>
  <si>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</si>
  <si>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</si>
  <si>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</si>
  <si>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</si>
  <si>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</si>
  <si>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</si>
  <si>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</si>
  <si>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</si>
  <si>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</si>
  <si>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</si>
  <si>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</si>
  <si>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</si>
  <si>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</si>
  <si>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</si>
  <si>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</si>
  <si>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</si>
  <si>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</si>
  <si>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</si>
  <si>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</si>
  <si>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</si>
  <si>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</si>
  <si>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</si>
  <si>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</si>
  <si>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</si>
  <si>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</si>
  <si>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</si>
  <si>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</si>
  <si>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</si>
  <si>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</si>
  <si>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</si>
  <si>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</si>
  <si>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</si>
  <si>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</si>
  <si>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</si>
  <si>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</si>
  <si>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</si>
  <si>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</si>
  <si>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</si>
  <si>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</si>
  <si>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</si>
  <si>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</si>
  <si>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</si>
  <si>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</si>
  <si>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</si>
  <si>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</si>
  <si>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</si>
  <si>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</si>
  <si>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</si>
  <si>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</si>
  <si>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</si>
  <si>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</si>
  <si>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</si>
  <si>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</si>
  <si>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</si>
  <si>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</si>
  <si>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</si>
  <si>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</si>
  <si>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</si>
  <si>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</si>
  <si>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</si>
  <si>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</si>
  <si>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</si>
  <si>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</si>
  <si>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</si>
  <si>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</si>
  <si>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</si>
  <si>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</si>
  <si>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</si>
  <si>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</si>
  <si>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</si>
  <si>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</si>
  <si>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</si>
  <si>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</si>
  <si>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</si>
  <si>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</si>
  <si>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</si>
  <si>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</si>
  <si>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</si>
  <si>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</si>
  <si>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</si>
  <si>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</si>
  <si>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</si>
  <si>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</si>
  <si>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</si>
  <si>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</si>
  <si>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</si>
  <si>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</si>
  <si>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</si>
  <si>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</si>
  <si>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</si>
  <si>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</si>
  <si>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</si>
  <si>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</si>
  <si>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</si>
  <si>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</si>
  <si>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</si>
  <si>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</si>
  <si>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</si>
  <si>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</si>
  <si>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</si>
  <si>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</si>
  <si>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</si>
  <si>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</si>
  <si>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</si>
  <si>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</si>
  <si>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</si>
  <si>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</si>
  <si>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</si>
  <si>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</si>
  <si>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</si>
  <si>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</si>
  <si>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</si>
  <si>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</si>
  <si>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</si>
  <si>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</si>
  <si>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</si>
  <si>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</si>
  <si>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</si>
  <si>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</si>
  <si>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</si>
  <si>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</si>
  <si>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</si>
  <si>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</si>
  <si>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</si>
  <si>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</si>
  <si>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</si>
  <si>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</si>
  <si>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</si>
  <si>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</si>
  <si>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</si>
  <si>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</si>
  <si>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</si>
  <si>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</si>
  <si>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</si>
  <si>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</si>
  <si>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</si>
  <si>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</si>
  <si>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</si>
  <si>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</si>
  <si>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</si>
  <si>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</si>
  <si>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</si>
  <si>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</si>
  <si>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</si>
  <si>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</si>
  <si>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</si>
  <si>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</si>
  <si>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</si>
  <si>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</si>
  <si>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</si>
  <si>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</si>
  <si>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</si>
  <si>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</si>
  <si>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</si>
  <si>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</si>
  <si>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</si>
  <si>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</si>
  <si>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</si>
  <si>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</si>
  <si>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</si>
  <si>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</si>
  <si>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</si>
  <si>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</si>
  <si>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</si>
  <si>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</si>
  <si>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</si>
  <si>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</si>
  <si>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</si>
  <si>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</si>
  <si>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</si>
  <si>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</si>
  <si>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</si>
  <si>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</si>
  <si>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</si>
  <si>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</si>
  <si>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</si>
  <si>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</si>
  <si>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</si>
  <si>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</si>
  <si>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</si>
  <si>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</si>
  <si>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</si>
  <si>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</si>
  <si>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</si>
  <si>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</si>
  <si>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</si>
  <si>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</si>
  <si>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</si>
  <si>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</si>
  <si>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</si>
  <si>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</si>
  <si>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</si>
  <si>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</si>
  <si>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</si>
  <si>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</si>
  <si>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</si>
  <si>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</si>
  <si>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</si>
  <si>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</si>
  <si>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</si>
  <si>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</si>
  <si>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</si>
  <si>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</si>
  <si>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</si>
  <si>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</si>
  <si>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</si>
  <si>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</si>
  <si>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</si>
  <si>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</si>
  <si>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</si>
  <si>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</si>
  <si>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</si>
  <si>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</si>
  <si>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</si>
  <si>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</si>
  <si>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</si>
  <si>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</si>
  <si>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</si>
  <si>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</si>
  <si>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</si>
  <si>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</si>
  <si>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</si>
  <si>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</si>
  <si>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</si>
  <si>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</si>
  <si>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</si>
  <si>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</si>
  <si>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</si>
  <si>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</si>
  <si>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</si>
  <si>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</si>
  <si>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</si>
  <si>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</si>
  <si>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</si>
  <si>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</si>
  <si>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</si>
  <si>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</si>
  <si>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</si>
  <si>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</si>
  <si>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</si>
  <si>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</si>
  <si>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</si>
  <si>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</si>
  <si>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</si>
  <si>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</si>
  <si>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</si>
  <si>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</si>
  <si>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</si>
  <si>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</si>
  <si>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</si>
  <si>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</si>
  <si>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</si>
  <si>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</si>
  <si>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</si>
  <si>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</si>
  <si>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</si>
  <si>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</si>
  <si>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</si>
  <si>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</si>
  <si>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</si>
  <si>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</si>
  <si>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</si>
  <si>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</si>
  <si>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</si>
  <si>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</si>
  <si>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</si>
  <si>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</si>
  <si>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</si>
  <si>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</si>
  <si>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</si>
  <si>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</si>
  <si>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</si>
  <si>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</si>
  <si>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</si>
  <si>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</si>
  <si>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</si>
  <si>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</si>
  <si>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</si>
  <si>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</si>
  <si>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</si>
  <si>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</si>
  <si>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</si>
  <si>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</si>
  <si>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</si>
  <si>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</si>
  <si>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</si>
  <si>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</si>
  <si>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</si>
  <si>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</si>
  <si>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</si>
  <si>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</si>
  <si>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</si>
  <si>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</si>
  <si>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</si>
  <si>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</si>
  <si>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</si>
  <si>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</si>
  <si>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</si>
  <si>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</si>
  <si>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</si>
  <si>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</si>
  <si>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</si>
  <si>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</si>
  <si>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</si>
  <si>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</si>
  <si>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</si>
  <si>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</si>
  <si>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</si>
  <si>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</si>
  <si>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</si>
  <si>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</si>
  <si>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</si>
  <si>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</si>
  <si>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</si>
  <si>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</si>
  <si>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</si>
  <si>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</si>
  <si>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</si>
  <si>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</si>
  <si>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</si>
  <si>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</si>
  <si>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</si>
  <si>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</si>
  <si>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</si>
  <si>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</si>
  <si>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</si>
  <si>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</si>
  <si>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</si>
  <si>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</si>
  <si>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</si>
  <si>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</si>
  <si>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</si>
  <si>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</si>
  <si>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</si>
  <si>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</si>
  <si>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</si>
  <si>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</si>
  <si>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</si>
  <si>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</si>
  <si>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</si>
  <si>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</si>
  <si>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</si>
  <si>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</si>
  <si>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</si>
  <si>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</si>
  <si>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</si>
  <si>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</si>
  <si>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</si>
  <si>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</si>
  <si>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</si>
  <si>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</si>
  <si>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</si>
  <si>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</si>
  <si>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</si>
  <si>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</si>
  <si>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</si>
  <si>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</si>
  <si>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</si>
  <si>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</si>
  <si>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</si>
  <si>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</si>
  <si>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</si>
  <si>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</si>
  <si>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</si>
  <si>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</si>
  <si>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</si>
  <si>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</si>
  <si>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</si>
  <si>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</si>
  <si>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</si>
  <si>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</si>
  <si>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</si>
  <si>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</si>
  <si>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</si>
  <si>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</si>
  <si>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</si>
  <si>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</si>
  <si>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</si>
  <si>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</si>
  <si>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</si>
  <si>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</si>
  <si>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</si>
  <si>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</si>
  <si>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</si>
  <si>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</si>
  <si>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</si>
  <si>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</si>
  <si>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</si>
  <si>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</si>
  <si>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</si>
  <si>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</si>
  <si>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</si>
  <si>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</si>
  <si>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</si>
  <si>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</si>
  <si>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</si>
  <si>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</si>
  <si>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</si>
  <si>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</si>
  <si>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</si>
  <si>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</si>
  <si>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</si>
  <si>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</si>
  <si>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</si>
  <si>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</si>
  <si>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</si>
  <si>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</si>
  <si>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</si>
  <si>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</si>
  <si>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</si>
  <si>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</si>
  <si>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</si>
  <si>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</si>
  <si>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</si>
  <si>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</si>
  <si>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</si>
  <si>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</si>
  <si>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</si>
  <si>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</si>
  <si>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</si>
  <si>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</si>
  <si>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</si>
  <si>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</si>
  <si>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</si>
  <si>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</si>
  <si>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</si>
  <si>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</si>
  <si>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</si>
  <si>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</si>
  <si>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</si>
  <si>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</si>
  <si>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</si>
  <si>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</si>
  <si>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</si>
  <si>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</si>
  <si>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</si>
  <si>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</si>
  <si>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</si>
  <si>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</si>
  <si>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</si>
  <si>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</si>
  <si>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</si>
  <si>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</si>
  <si>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</si>
  <si>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</si>
  <si>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</si>
  <si>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</si>
  <si>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</si>
  <si>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</si>
  <si>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</si>
  <si>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</si>
  <si>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</si>
  <si>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</si>
  <si>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</si>
  <si>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</si>
  <si>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</si>
  <si>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</si>
  <si>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</si>
  <si>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</si>
  <si>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</si>
  <si>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</si>
  <si>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</si>
  <si>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</si>
  <si>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</si>
  <si>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</si>
  <si>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</si>
  <si>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</si>
  <si>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</si>
  <si>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</si>
  <si>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</si>
  <si>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</si>
  <si>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</si>
  <si>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</si>
  <si>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</si>
  <si>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</si>
  <si>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</si>
  <si>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</si>
  <si>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</si>
  <si>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</si>
  <si>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</si>
  <si>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</si>
  <si>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</si>
  <si>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</si>
  <si>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</si>
  <si>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</si>
  <si>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</si>
  <si>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</si>
  <si>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</si>
  <si>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</si>
  <si>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</si>
  <si>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</si>
  <si>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</si>
  <si>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</si>
  <si>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</si>
  <si>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</si>
  <si>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</si>
  <si>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</si>
  <si>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</si>
  <si>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</si>
  <si>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</si>
  <si>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</si>
  <si>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</si>
  <si>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</si>
  <si>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</si>
  <si>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</si>
  <si>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</si>
  <si>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</si>
  <si>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</si>
  <si>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</si>
  <si>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</si>
  <si>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</si>
  <si>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</si>
  <si>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</si>
  <si>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</si>
  <si>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</si>
  <si>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</si>
  <si>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</si>
  <si>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</si>
  <si>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</si>
  <si>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</si>
  <si>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</si>
  <si>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</si>
  <si>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</si>
  <si>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</si>
  <si>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</si>
  <si>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</si>
  <si>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</si>
  <si>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</si>
  <si>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</si>
  <si>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</si>
  <si>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</si>
  <si>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</si>
  <si>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</si>
  <si>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</si>
  <si>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</si>
  <si>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</si>
  <si>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</si>
  <si>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</si>
  <si>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</si>
  <si>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</si>
  <si>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</si>
  <si>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</si>
  <si>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</si>
  <si>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</si>
  <si>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</si>
  <si>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</si>
  <si>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</si>
  <si>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</si>
  <si>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</si>
  <si>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</si>
  <si>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</si>
  <si>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</si>
  <si>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</si>
  <si>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</si>
  <si>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</si>
  <si>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</si>
  <si>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</si>
  <si>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</si>
  <si>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</si>
  <si>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</si>
  <si>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</si>
  <si>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</si>
  <si>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</si>
  <si>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</si>
  <si>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</si>
  <si>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</si>
  <si>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</si>
  <si>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</si>
  <si>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</si>
  <si>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</si>
  <si>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</si>
  <si>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</si>
  <si>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</si>
  <si>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</si>
  <si>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</si>
  <si>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</si>
  <si>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</si>
  <si>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</si>
  <si>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</si>
  <si>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</si>
  <si>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</si>
  <si>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</si>
  <si>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</si>
  <si>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</si>
  <si>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</si>
  <si>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</si>
  <si>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</si>
  <si>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</si>
  <si>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</si>
  <si>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</si>
  <si>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</si>
  <si>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</si>
  <si>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</si>
  <si>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</si>
  <si>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</si>
  <si>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</si>
  <si>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</si>
  <si>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</si>
  <si>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</si>
  <si>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</si>
  <si>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</si>
  <si>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</si>
  <si>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</si>
  <si>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</si>
  <si>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</si>
  <si>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</si>
  <si>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</si>
  <si>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</si>
  <si>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</si>
  <si>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</si>
  <si>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</si>
  <si>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</si>
  <si>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</si>
  <si>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</si>
  <si>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</si>
  <si>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</si>
  <si>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</si>
  <si>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</si>
  <si>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</si>
  <si>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</si>
  <si>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</si>
  <si>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</si>
  <si>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</si>
  <si>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</si>
  <si>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</si>
  <si>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</si>
  <si>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</si>
  <si>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</si>
  <si>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</si>
  <si>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</si>
  <si>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</si>
  <si>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</si>
  <si>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</si>
  <si>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</si>
  <si>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</si>
  <si>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</si>
  <si>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</si>
  <si>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</si>
  <si>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</si>
  <si>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</si>
  <si>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</si>
  <si>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</si>
  <si>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</si>
  <si>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</si>
  <si>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</si>
  <si>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</si>
  <si>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</si>
  <si>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</si>
  <si>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</si>
  <si>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</si>
  <si>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</si>
  <si>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</si>
  <si>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</si>
  <si>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</si>
  <si>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</si>
  <si>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</si>
  <si>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</si>
  <si>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</si>
  <si>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</si>
  <si>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</si>
  <si>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</si>
  <si>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</si>
  <si>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</si>
  <si>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</si>
  <si>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</si>
  <si>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</si>
  <si>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</si>
  <si>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</si>
  <si>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</si>
  <si>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</si>
  <si>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</si>
  <si>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</si>
  <si>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</si>
  <si>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</si>
  <si>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</si>
  <si>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</si>
  <si>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</si>
  <si>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</si>
  <si>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</si>
  <si>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</si>
  <si>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</si>
  <si>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</si>
  <si>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</si>
  <si>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</si>
  <si>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</si>
  <si>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</si>
  <si>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</si>
  <si>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</si>
  <si>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</si>
  <si>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</si>
  <si>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</si>
  <si>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</si>
  <si>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</si>
  <si>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</si>
  <si>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</si>
  <si>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</si>
  <si>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</si>
  <si>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</si>
  <si>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</si>
  <si>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</si>
  <si>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</si>
  <si>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</si>
  <si>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</si>
  <si>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</si>
  <si>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</si>
  <si>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</si>
  <si>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</si>
  <si>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</si>
  <si>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</si>
  <si>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</si>
  <si>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</si>
  <si>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</si>
  <si>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</si>
  <si>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</si>
  <si>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</si>
  <si>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</si>
  <si>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</si>
  <si>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</si>
  <si>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</si>
  <si>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</si>
  <si>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</si>
  <si>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</si>
  <si>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</si>
  <si>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</si>
  <si>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</si>
  <si>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</si>
  <si>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</si>
  <si>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</si>
  <si>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</si>
  <si>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</si>
  <si>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</si>
  <si>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</si>
  <si>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</si>
  <si>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</si>
  <si>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</si>
  <si>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</si>
  <si>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</si>
  <si>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</si>
  <si>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</si>
  <si>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</si>
  <si>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</si>
  <si>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</si>
  <si>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</si>
  <si>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</si>
  <si>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</si>
  <si>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</si>
  <si>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</si>
  <si>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</si>
  <si>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</si>
  <si>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</si>
  <si>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</si>
  <si>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</si>
  <si>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</si>
  <si>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</si>
  <si>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</si>
  <si>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</si>
  <si>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</si>
  <si>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</si>
  <si>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</si>
  <si>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</si>
  <si>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</si>
  <si>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</si>
  <si>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</si>
  <si>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</si>
  <si>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</si>
  <si>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</si>
  <si>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</si>
  <si>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</si>
  <si>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</si>
  <si>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</si>
  <si>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</si>
  <si>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</si>
  <si>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</si>
  <si>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</si>
  <si>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</si>
  <si>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</si>
  <si>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</si>
  <si>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</si>
  <si>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</si>
  <si>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</si>
  <si>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</si>
  <si>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</si>
  <si>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</si>
  <si>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</si>
  <si>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</si>
  <si>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</si>
  <si>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</si>
  <si>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</si>
  <si>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</si>
  <si>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</si>
  <si>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</si>
  <si>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</si>
  <si>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</si>
  <si>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</si>
  <si>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</si>
  <si>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</si>
  <si>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</si>
  <si>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</si>
  <si>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</si>
  <si>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</si>
  <si>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</si>
  <si>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</si>
  <si>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</si>
  <si>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</si>
  <si>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</si>
  <si>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</si>
  <si>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</si>
  <si>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</si>
  <si>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</si>
  <si>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</si>
  <si>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</si>
  <si>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</si>
  <si>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</si>
  <si>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</si>
  <si>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</si>
  <si>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</si>
  <si>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</si>
  <si>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</si>
  <si>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</si>
  <si>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</si>
  <si>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</si>
  <si>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</si>
  <si>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</si>
  <si>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</si>
  <si>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</si>
  <si>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</si>
  <si>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</si>
  <si>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</si>
  <si>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</si>
  <si>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</si>
  <si>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</si>
  <si>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</si>
  <si>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</si>
  <si>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</si>
  <si>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</si>
  <si>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</si>
  <si>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</si>
  <si>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</si>
  <si>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</si>
  <si>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</si>
  <si>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</si>
  <si>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</si>
  <si>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</si>
  <si>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</si>
  <si>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</si>
  <si>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</si>
  <si>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</si>
  <si>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</si>
  <si>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</si>
  <si>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</si>
  <si>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</si>
  <si>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</si>
  <si>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</si>
  <si>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</si>
  <si>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</si>
  <si>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</si>
  <si>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</si>
  <si>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</si>
  <si>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</si>
  <si>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</si>
  <si>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</si>
  <si>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</si>
  <si>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</si>
  <si>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</si>
  <si>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</si>
  <si>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</si>
  <si>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</si>
  <si>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</si>
  <si>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</si>
  <si>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</si>
  <si>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</si>
  <si>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</si>
  <si>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</si>
  <si>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</si>
  <si>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</si>
  <si>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</si>
  <si>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</si>
  <si>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</si>
  <si>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</si>
  <si>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</si>
  <si>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</si>
  <si>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</si>
  <si>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</si>
  <si>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</si>
  <si>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</si>
  <si>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</si>
  <si>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</si>
  <si>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</si>
  <si>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</si>
  <si>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</si>
  <si>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</si>
  <si>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</si>
  <si>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</si>
  <si>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</si>
  <si>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</si>
  <si>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</si>
  <si>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</si>
  <si>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</si>
  <si>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</si>
  <si>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</si>
  <si>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</si>
  <si>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</si>
  <si>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</si>
  <si>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</si>
  <si>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</si>
  <si>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</si>
  <si>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</si>
  <si>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</si>
  <si>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</si>
  <si>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</si>
  <si>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</si>
  <si>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</si>
  <si>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</si>
  <si>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</si>
  <si>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</si>
  <si>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</si>
  <si>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</si>
  <si>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</si>
  <si>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</si>
  <si>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</si>
  <si>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</si>
  <si>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</si>
  <si>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</si>
  <si>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</si>
  <si>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</si>
  <si>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</si>
  <si>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</si>
  <si>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</si>
  <si>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</si>
  <si>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</si>
  <si>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</si>
  <si>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</si>
  <si>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</si>
  <si>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</si>
  <si>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</si>
  <si>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</si>
  <si>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</si>
  <si>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</si>
  <si>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</si>
  <si>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</si>
  <si>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</si>
  <si>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</si>
  <si>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</si>
  <si>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</si>
  <si>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</si>
  <si>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</si>
  <si>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</si>
  <si>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</si>
  <si>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</si>
  <si>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</si>
  <si>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</si>
  <si>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</si>
  <si>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</si>
  <si>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</si>
  <si>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</si>
  <si>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</si>
  <si>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</si>
  <si>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</si>
  <si>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</si>
  <si>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</si>
  <si>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</si>
  <si>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</si>
  <si>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</si>
  <si>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</si>
  <si>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</si>
  <si>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</si>
  <si>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</si>
  <si>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</si>
  <si>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</si>
  <si>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</si>
  <si>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</si>
  <si>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</si>
  <si>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</si>
  <si>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</si>
  <si>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</si>
  <si>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</si>
  <si>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</si>
  <si>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</si>
  <si>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</si>
  <si>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</si>
  <si>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</si>
  <si>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</si>
  <si>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</si>
  <si>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</si>
  <si>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</si>
  <si>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</si>
  <si>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</si>
  <si>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</si>
  <si>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</si>
  <si>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</si>
  <si>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</si>
  <si>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</si>
  <si>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</si>
  <si>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</si>
  <si>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</si>
  <si>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</si>
  <si>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</si>
  <si>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</si>
  <si>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</si>
  <si>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</si>
  <si>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</si>
  <si>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</si>
  <si>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</si>
  <si>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</si>
  <si>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</si>
  <si>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</si>
  <si>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</si>
  <si>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</si>
  <si>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</si>
  <si>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</si>
  <si>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</si>
  <si>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</si>
  <si>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</si>
  <si>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</si>
  <si>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</si>
  <si>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</si>
  <si>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</si>
  <si>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</si>
  <si>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</si>
  <si>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</si>
  <si>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</si>
  <si>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</si>
  <si>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</si>
  <si>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</si>
  <si>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</si>
  <si>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</si>
  <si>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</si>
  <si>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</si>
  <si>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</si>
  <si>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</si>
  <si>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</si>
  <si>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</si>
  <si>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</si>
  <si>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</si>
  <si>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</si>
  <si>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</si>
  <si>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</si>
  <si>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</si>
  <si>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</si>
  <si>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</si>
  <si>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</si>
  <si>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</si>
  <si>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</si>
  <si>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</si>
  <si>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</si>
  <si>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</si>
  <si>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</si>
  <si>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</si>
  <si>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</si>
  <si>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</si>
  <si>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</si>
  <si>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</si>
  <si>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</si>
  <si>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</si>
  <si>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</si>
  <si>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</si>
  <si>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</si>
  <si>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</si>
  <si>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</si>
  <si>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</si>
  <si>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</si>
  <si>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</si>
  <si>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</si>
  <si>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</si>
  <si>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</si>
  <si>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</si>
  <si>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</si>
  <si>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</si>
  <si>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</si>
  <si>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</si>
  <si>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</si>
  <si>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</si>
  <si>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</si>
  <si>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</si>
  <si>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</si>
  <si>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</si>
  <si>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</si>
  <si>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</si>
  <si>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</si>
  <si>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</si>
  <si>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</si>
  <si>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</si>
  <si>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</si>
  <si>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</si>
  <si>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</si>
  <si>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</si>
  <si>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</si>
  <si>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</si>
  <si>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</si>
  <si>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</si>
  <si>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</si>
  <si>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</si>
  <si>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</si>
  <si>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</si>
  <si>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</si>
  <si>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</si>
  <si>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</si>
  <si>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</si>
  <si>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</si>
  <si>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</si>
  <si>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</si>
  <si>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</si>
  <si>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</si>
  <si>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</si>
  <si>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</si>
  <si>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</si>
  <si>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</si>
  <si>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</si>
  <si>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</si>
  <si>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</si>
  <si>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</si>
  <si>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</si>
  <si>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</si>
  <si>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</si>
  <si>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</si>
  <si>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</si>
  <si>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</si>
  <si>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</si>
  <si>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</si>
  <si>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</si>
  <si>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</si>
  <si>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</si>
  <si>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</si>
  <si>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</si>
  <si>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</si>
  <si>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</si>
  <si>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</si>
  <si>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</si>
  <si>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</si>
  <si>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</si>
  <si>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</si>
  <si>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</si>
  <si>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</si>
  <si>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</si>
  <si>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</si>
  <si>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</si>
  <si>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</si>
  <si>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</si>
  <si>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</si>
  <si>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</si>
  <si>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</si>
  <si>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</si>
  <si>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</si>
  <si>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</si>
  <si>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</si>
  <si>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</si>
  <si>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</si>
  <si>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</si>
  <si>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</si>
  <si>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</si>
  <si>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</si>
  <si>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</si>
  <si>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</si>
  <si>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</si>
  <si>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</si>
  <si>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</si>
  <si>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</si>
  <si>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</si>
  <si>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</si>
  <si>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</si>
  <si>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</si>
  <si>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</si>
  <si>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</si>
  <si>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</si>
  <si>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</si>
  <si>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</si>
  <si>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</si>
  <si>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</si>
  <si>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</si>
  <si>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</si>
  <si>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</si>
  <si>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</si>
  <si>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</si>
  <si>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</si>
  <si>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</si>
  <si>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</si>
  <si>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</si>
  <si>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</si>
  <si>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</si>
  <si>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</si>
  <si>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</si>
  <si>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</si>
  <si>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</si>
  <si>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</si>
  <si>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</si>
  <si>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</si>
  <si>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</si>
  <si>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</si>
  <si>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</si>
  <si>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</si>
  <si>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</si>
  <si>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</si>
  <si>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</si>
  <si>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</si>
  <si>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</si>
  <si>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</si>
  <si>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</si>
  <si>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</si>
  <si>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</si>
  <si>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</si>
  <si>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</si>
  <si>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</si>
  <si>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</si>
  <si>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</si>
  <si>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</si>
  <si>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</si>
  <si>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</si>
  <si>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</si>
  <si>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</si>
  <si>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</si>
  <si>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</si>
  <si>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</si>
  <si>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</si>
  <si>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</si>
  <si>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</si>
  <si>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</si>
  <si>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</si>
  <si>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</si>
  <si>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</si>
  <si>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</si>
  <si>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</si>
  <si>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</si>
  <si>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</si>
  <si>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</si>
  <si>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</si>
  <si>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</si>
  <si>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</si>
  <si>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</si>
  <si>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</si>
  <si>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</si>
  <si>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</si>
  <si>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</si>
  <si>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</si>
  <si>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</si>
  <si>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</si>
  <si>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</si>
  <si>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</si>
  <si>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</si>
  <si>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</si>
  <si>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</si>
  <si>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</si>
  <si>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</si>
  <si>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</si>
  <si>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</si>
  <si>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</si>
  <si>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</si>
  <si>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</si>
  <si>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</si>
  <si>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</si>
  <si>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</si>
  <si>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</si>
  <si>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</si>
  <si>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</si>
  <si>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</si>
  <si>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</si>
  <si>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</si>
  <si>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</si>
  <si>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</si>
  <si>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</si>
  <si>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</si>
  <si>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</si>
  <si>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</si>
  <si>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</si>
  <si>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</si>
  <si>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</si>
  <si>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</si>
  <si>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</si>
  <si>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</si>
  <si>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</si>
  <si>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</si>
  <si>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</si>
  <si>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</si>
  <si>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</si>
  <si>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</si>
  <si>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</si>
  <si>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</si>
  <si>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</si>
  <si>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</si>
  <si>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</si>
  <si>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</si>
  <si>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</si>
  <si>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</si>
  <si>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</si>
  <si>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</si>
  <si>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</si>
  <si>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</si>
  <si>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</si>
  <si>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</si>
  <si>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</si>
  <si>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</si>
  <si>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</si>
  <si>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</si>
  <si>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</si>
  <si>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</si>
  <si>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</si>
  <si>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</si>
  <si>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</si>
  <si>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</si>
  <si>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</si>
  <si>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</si>
  <si>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</si>
  <si>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</si>
  <si>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</si>
  <si>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</si>
  <si>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</si>
  <si>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</si>
  <si>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</si>
  <si>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</si>
  <si>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</si>
  <si>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</si>
  <si>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</si>
  <si>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</si>
  <si>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</si>
  <si>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</si>
  <si>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</si>
  <si>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</si>
  <si>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</si>
  <si>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</si>
  <si>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</si>
  <si>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</si>
  <si>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</si>
  <si>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</si>
  <si>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</si>
  <si>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</si>
  <si>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</si>
  <si>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</si>
  <si>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</si>
  <si>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</si>
  <si>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</si>
  <si>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</si>
  <si>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</si>
  <si>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</si>
  <si>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</si>
  <si>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</si>
  <si>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</si>
  <si>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</si>
  <si>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</si>
  <si>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</si>
  <si>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</si>
  <si>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</si>
  <si>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</si>
  <si>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</si>
  <si>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</si>
  <si>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</si>
  <si>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</si>
  <si>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</si>
  <si>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</si>
  <si>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</si>
  <si>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</si>
  <si>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</si>
  <si>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</si>
  <si>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</si>
  <si>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</si>
  <si>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</si>
  <si>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</si>
  <si>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</si>
  <si>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</si>
  <si>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</si>
  <si>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</si>
  <si>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</si>
  <si>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</si>
  <si>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</si>
  <si>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</si>
  <si>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</si>
  <si>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</si>
  <si>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</si>
  <si>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</si>
  <si>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</si>
  <si>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</si>
  <si>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</si>
  <si>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</si>
  <si>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</si>
  <si>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</si>
  <si>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</si>
  <si>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</si>
  <si>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</si>
  <si>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</si>
  <si>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</si>
  <si>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</si>
  <si>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</si>
  <si>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</si>
  <si>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</si>
  <si>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</si>
  <si>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</si>
  <si>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</si>
  <si>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</si>
  <si>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</si>
  <si>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</si>
  <si>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</si>
  <si>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</si>
  <si>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</si>
  <si>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</si>
  <si>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</si>
  <si>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</si>
  <si>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</si>
  <si>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</si>
  <si>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</si>
  <si>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</si>
  <si>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</si>
  <si>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</si>
  <si>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</si>
  <si>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</si>
  <si>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</si>
  <si>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</si>
  <si>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</si>
  <si>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</si>
  <si>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</si>
  <si>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</si>
  <si>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</si>
  <si>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</si>
  <si>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</si>
  <si>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</si>
  <si>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</si>
  <si>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</si>
  <si>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</si>
  <si>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</si>
  <si>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</si>
  <si>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</si>
  <si>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</si>
  <si>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</si>
  <si>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</si>
  <si>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</si>
  <si>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</si>
  <si>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</si>
  <si>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</si>
  <si>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</si>
  <si>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</si>
  <si>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</si>
  <si>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</si>
  <si>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</si>
  <si>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</si>
  <si>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</si>
  <si>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</si>
  <si>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</si>
  <si>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</si>
  <si>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</si>
  <si>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</si>
  <si>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</si>
  <si>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</si>
  <si>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</si>
  <si>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</si>
  <si>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</si>
  <si>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</si>
  <si>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</si>
  <si>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</si>
  <si>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</si>
  <si>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</si>
  <si>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</si>
  <si>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</si>
  <si>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</si>
  <si>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</si>
  <si>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</si>
  <si>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</si>
  <si>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</si>
  <si>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</si>
  <si>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</si>
  <si>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</si>
  <si>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</si>
  <si>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</si>
  <si>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</si>
  <si>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</si>
  <si>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</si>
  <si>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</si>
  <si>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</si>
  <si>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</si>
  <si>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</si>
  <si>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</si>
  <si>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</si>
  <si>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</si>
  <si>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</si>
  <si>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</si>
  <si>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</si>
  <si>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</si>
  <si>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</si>
  <si>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</si>
  <si>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</si>
  <si>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</si>
  <si>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</si>
  <si>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</si>
  <si>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</si>
  <si>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</si>
  <si>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</si>
  <si>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</si>
  <si>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</si>
  <si>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</si>
  <si>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</si>
  <si>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</si>
  <si>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</si>
  <si>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</si>
  <si>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</si>
  <si>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</si>
  <si>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</si>
  <si>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</si>
  <si>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</si>
  <si>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</si>
  <si>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</si>
  <si>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</si>
  <si>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</si>
  <si>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</si>
  <si>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</si>
  <si>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</si>
  <si>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</si>
  <si>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</si>
  <si>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</si>
  <si>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</si>
  <si>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</si>
  <si>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</si>
  <si>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</si>
  <si>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</si>
  <si>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</si>
  <si>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</si>
  <si>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</si>
  <si>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</si>
  <si>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</si>
  <si>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</si>
  <si>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</si>
  <si>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</si>
  <si>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</si>
  <si>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</si>
  <si>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</si>
  <si>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</si>
  <si>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</si>
  <si>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</si>
  <si>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</si>
  <si>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</si>
  <si>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</si>
  <si>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</si>
  <si>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</si>
  <si>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</si>
  <si>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</si>
  <si>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</si>
  <si>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</si>
  <si>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</si>
  <si>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</si>
  <si>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</si>
  <si>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</si>
  <si>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</si>
  <si>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</si>
  <si>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</si>
  <si>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</si>
  <si>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</si>
  <si>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</si>
  <si>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</si>
  <si>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</si>
  <si>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</si>
  <si>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</si>
  <si>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</si>
  <si>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</si>
  <si>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</si>
  <si>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</si>
  <si>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</si>
  <si>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</si>
  <si>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</si>
  <si>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</si>
  <si>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</si>
  <si>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</si>
  <si>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</si>
  <si>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</si>
  <si>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</si>
  <si>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</si>
  <si>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</si>
  <si>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</si>
  <si>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</si>
  <si>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</si>
  <si>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</si>
  <si>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</si>
  <si>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</si>
  <si>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</si>
  <si>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</si>
  <si>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</si>
  <si>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</si>
  <si>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</si>
  <si>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</si>
  <si>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</si>
  <si>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</si>
  <si>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</si>
  <si>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</si>
  <si>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</si>
  <si>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</si>
  <si>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</si>
  <si>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</si>
  <si>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</si>
  <si>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</si>
  <si>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</si>
  <si>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</si>
  <si>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</si>
  <si>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</si>
  <si>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</si>
  <si>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</si>
  <si>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</si>
  <si>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</si>
  <si>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</si>
  <si>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</si>
  <si>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</si>
  <si>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</si>
  <si>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</si>
  <si>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</si>
  <si>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</si>
  <si>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</si>
  <si>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</si>
  <si>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</si>
  <si>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</si>
  <si>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</si>
  <si>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</si>
  <si>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</si>
  <si>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</si>
  <si>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</si>
  <si>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</si>
  <si>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</si>
  <si>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</si>
  <si>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</si>
  <si>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</si>
  <si>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</si>
  <si>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</si>
  <si>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</si>
  <si>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</si>
  <si>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</si>
  <si>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</si>
  <si>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</si>
  <si>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</si>
  <si>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</si>
  <si>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</si>
  <si>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</si>
  <si>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</si>
  <si>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</si>
  <si>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</si>
  <si>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</si>
  <si>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</si>
  <si>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</si>
  <si>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</si>
  <si>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</si>
  <si>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</si>
  <si>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</si>
  <si>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</si>
  <si>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</si>
  <si>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</si>
  <si>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</si>
  <si>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</si>
  <si>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</si>
  <si>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</si>
  <si>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</si>
  <si>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</si>
  <si>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</si>
  <si>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</si>
  <si>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</si>
  <si>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</si>
  <si>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</si>
  <si>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</si>
  <si>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</si>
  <si>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</si>
  <si>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</si>
  <si>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</si>
  <si>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</si>
  <si>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</si>
  <si>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</si>
  <si>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</si>
  <si>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</si>
  <si>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</si>
  <si>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</si>
  <si>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</si>
  <si>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</si>
  <si>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</si>
  <si>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</si>
  <si>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</si>
  <si>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</si>
  <si>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</si>
  <si>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</si>
  <si>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</si>
  <si>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</si>
  <si>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</si>
  <si>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</si>
  <si>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</si>
  <si>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</si>
  <si>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</si>
  <si>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</si>
  <si>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</si>
  <si>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</si>
  <si>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</si>
  <si>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</si>
  <si>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</si>
  <si>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</si>
  <si>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</si>
  <si>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</si>
  <si>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</si>
  <si>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</si>
  <si>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</si>
  <si>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</si>
  <si>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</si>
  <si>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</si>
  <si>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</si>
  <si>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</si>
  <si>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</si>
  <si>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</si>
  <si>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</si>
  <si>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</si>
  <si>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</si>
  <si>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</si>
  <si>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</si>
  <si>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</si>
  <si>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</si>
  <si>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</si>
  <si>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</si>
  <si>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</si>
  <si>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</si>
  <si>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</si>
  <si>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</si>
  <si>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</si>
  <si>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</si>
  <si>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</si>
  <si>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</si>
  <si>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</si>
  <si>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</si>
  <si>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</si>
  <si>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</si>
  <si>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</si>
  <si>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</si>
  <si>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</si>
  <si>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</si>
  <si>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</si>
  <si>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</si>
  <si>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</si>
  <si>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</si>
  <si>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</si>
  <si>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</si>
  <si>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</si>
  <si>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</si>
  <si>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</si>
  <si>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</si>
  <si>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</si>
  <si>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</si>
  <si>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</si>
  <si>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</si>
  <si>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</si>
  <si>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</si>
  <si>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</si>
  <si>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</si>
  <si>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</si>
  <si>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</si>
  <si>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</si>
  <si>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</si>
  <si>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</si>
  <si>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</si>
  <si>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</si>
  <si>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</si>
  <si>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</si>
  <si>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</si>
  <si>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</si>
  <si>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</si>
  <si>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</si>
  <si>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</si>
  <si>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</si>
  <si>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</si>
  <si>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</si>
  <si>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</si>
  <si>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</si>
  <si>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</si>
  <si>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</si>
  <si>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</si>
  <si>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</si>
  <si>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</si>
  <si>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</si>
  <si>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</si>
  <si>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</si>
  <si>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</si>
  <si>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</si>
  <si>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</si>
  <si>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</si>
  <si>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</si>
  <si>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</si>
  <si>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</si>
  <si>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</si>
  <si>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</si>
  <si>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</si>
  <si>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</si>
  <si>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</si>
  <si>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</si>
  <si>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</si>
  <si>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</si>
  <si>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</si>
  <si>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</si>
  <si>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</si>
  <si>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</si>
  <si>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</si>
  <si>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</si>
  <si>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</si>
  <si>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</si>
  <si>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</si>
  <si>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</si>
  <si>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</si>
  <si>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</si>
  <si>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</si>
  <si>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</si>
  <si>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</si>
  <si>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</si>
  <si>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</si>
  <si>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</si>
  <si>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</si>
  <si>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</si>
  <si>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</si>
  <si>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</si>
  <si>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</si>
  <si>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</si>
  <si>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</si>
  <si>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</si>
  <si>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</si>
  <si>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</si>
  <si>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</si>
  <si>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</si>
  <si>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</si>
  <si>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</si>
  <si>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</si>
  <si>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</si>
  <si>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</si>
  <si>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</si>
  <si>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</si>
  <si>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</si>
  <si>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</si>
  <si>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</si>
  <si>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</si>
  <si>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</si>
  <si>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</si>
  <si>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</si>
  <si>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</si>
  <si>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</si>
  <si>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</si>
  <si>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</si>
  <si>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</si>
  <si>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</si>
  <si>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</si>
  <si>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</si>
  <si>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</si>
  <si>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</si>
  <si>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</si>
  <si>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</si>
  <si>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</si>
  <si>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</si>
  <si>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</si>
  <si>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</si>
  <si>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</si>
  <si>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</si>
  <si>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</si>
  <si>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</si>
  <si>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</si>
  <si>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</si>
  <si>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</si>
  <si>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</si>
  <si>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</si>
  <si>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</si>
  <si>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</si>
  <si>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</si>
  <si>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</si>
  <si>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</si>
  <si>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</si>
  <si>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</si>
  <si>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</si>
  <si>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</si>
  <si>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</si>
  <si>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</si>
  <si>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</si>
  <si>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</si>
  <si>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</si>
  <si>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</si>
  <si>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</si>
  <si>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</si>
  <si>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</si>
  <si>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</si>
  <si>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</si>
  <si>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</si>
  <si>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</si>
  <si>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</si>
  <si>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</si>
  <si>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</si>
  <si>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</si>
  <si>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</si>
  <si>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</si>
  <si>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</si>
  <si>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</si>
  <si>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</si>
  <si>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</si>
  <si>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</si>
  <si>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</si>
  <si>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</si>
  <si>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</si>
  <si>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</si>
  <si>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</si>
  <si>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</si>
  <si>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</si>
  <si>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</si>
  <si>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</si>
  <si>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</si>
  <si>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</si>
  <si>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</si>
  <si>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</si>
  <si>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</si>
  <si>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</si>
  <si>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</si>
  <si>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</si>
  <si>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</si>
  <si>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</si>
  <si>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</si>
  <si>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</si>
  <si>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</si>
  <si>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</si>
  <si>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</si>
  <si>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</si>
  <si>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</si>
  <si>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</si>
  <si>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</si>
  <si>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</si>
  <si>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</si>
  <si>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</si>
  <si>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</si>
  <si>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</si>
  <si>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</si>
  <si>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</si>
  <si>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</si>
  <si>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</si>
  <si>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</si>
  <si>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</si>
  <si>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</si>
  <si>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</si>
  <si>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</si>
  <si>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</si>
  <si>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</si>
  <si>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</si>
  <si>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</si>
  <si>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</si>
  <si>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</si>
  <si>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</si>
  <si>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</si>
  <si>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</si>
  <si>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</si>
  <si>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</si>
  <si>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</si>
  <si>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</si>
  <si>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</si>
  <si>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</si>
  <si>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</si>
  <si>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</si>
  <si>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</si>
  <si>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</si>
  <si>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</si>
  <si>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</si>
  <si>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</si>
  <si>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</si>
  <si>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</si>
  <si>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</si>
  <si>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</si>
  <si>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</si>
  <si>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</si>
  <si>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</si>
  <si>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</si>
  <si>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</si>
  <si>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</si>
  <si>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</si>
  <si>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</si>
  <si>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</si>
  <si>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</si>
  <si>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</si>
  <si>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</si>
  <si>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</si>
  <si>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</si>
  <si>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</si>
  <si>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</si>
  <si>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</si>
  <si>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</si>
  <si>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</si>
  <si>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</si>
  <si>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</si>
  <si>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</si>
  <si>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</si>
  <si>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</si>
  <si>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</si>
  <si>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</si>
  <si>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</si>
  <si>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</si>
  <si>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</si>
  <si>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</si>
  <si>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</si>
  <si>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</si>
  <si>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</si>
  <si>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</si>
  <si>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</si>
  <si>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</si>
  <si>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</si>
  <si>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</si>
  <si>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</si>
  <si>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</si>
  <si>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</si>
  <si>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</si>
  <si>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</si>
  <si>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</si>
  <si>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</si>
  <si>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</si>
  <si>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</si>
  <si>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</si>
  <si>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</si>
  <si>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</si>
  <si>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</si>
  <si>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</si>
  <si>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</si>
  <si>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</si>
  <si>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</si>
  <si>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</si>
  <si>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</si>
  <si>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</si>
  <si>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</si>
  <si>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</si>
  <si>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</si>
  <si>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</si>
  <si>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</si>
  <si>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</si>
  <si>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</si>
  <si>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</si>
  <si>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</si>
  <si>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</si>
  <si>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</si>
  <si>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</si>
  <si>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</si>
  <si>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</si>
  <si>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</si>
  <si>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</si>
  <si>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</si>
  <si>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</si>
  <si>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</si>
  <si>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</si>
  <si>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</si>
  <si>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</si>
  <si>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</si>
  <si>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</si>
  <si>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</si>
  <si>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</si>
  <si>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</si>
  <si>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</si>
  <si>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</si>
  <si>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</si>
  <si>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</si>
  <si>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</si>
  <si>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</si>
  <si>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</si>
  <si>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</si>
  <si>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</si>
  <si>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</si>
  <si>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</si>
  <si>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</si>
  <si>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</si>
  <si>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</si>
  <si>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</si>
  <si>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</si>
  <si>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</si>
  <si>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</si>
  <si>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</si>
  <si>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</si>
  <si>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</si>
  <si>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</si>
  <si>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</si>
  <si>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</si>
  <si>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</si>
  <si>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</si>
  <si>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</si>
  <si>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</si>
  <si>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</si>
  <si>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</si>
  <si>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</si>
  <si>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</si>
  <si>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</si>
  <si>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</si>
  <si>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</si>
  <si>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</si>
  <si>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</si>
  <si>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</si>
  <si>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</si>
  <si>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</si>
  <si>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</si>
  <si>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</si>
  <si>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</si>
  <si>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</si>
  <si>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</si>
  <si>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</si>
  <si>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</si>
  <si>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</si>
  <si>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</si>
  <si>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</si>
  <si>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</si>
  <si>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</si>
  <si>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</si>
  <si>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</si>
  <si>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</si>
  <si>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</si>
  <si>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</si>
  <si>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</si>
  <si>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</si>
  <si>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</si>
  <si>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</si>
  <si>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</si>
  <si>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</si>
  <si>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</si>
  <si>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</si>
  <si>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</si>
  <si>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</si>
  <si>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</si>
  <si>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</si>
  <si>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</si>
  <si>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</si>
  <si>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</si>
  <si>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</si>
  <si>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</si>
  <si>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</si>
  <si>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</si>
  <si>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</si>
  <si>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</si>
  <si>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</si>
  <si>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</si>
  <si>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</si>
  <si>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</si>
  <si>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</si>
  <si>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</si>
  <si>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</si>
  <si>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</si>
  <si>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</si>
  <si>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</si>
  <si>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</si>
  <si>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</si>
  <si>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</si>
  <si>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</si>
  <si>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</si>
  <si>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</si>
  <si>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</si>
  <si>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</si>
  <si>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</si>
  <si>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</si>
  <si>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</si>
  <si>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</si>
  <si>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</si>
  <si>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</si>
  <si>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</si>
  <si>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</si>
  <si>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</si>
  <si>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</si>
  <si>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</si>
  <si>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</si>
  <si>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</si>
  <si>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</si>
  <si>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</si>
  <si>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</si>
  <si>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</si>
  <si>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</si>
  <si>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</si>
  <si>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</si>
  <si>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</si>
  <si>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</si>
  <si>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</si>
  <si>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</si>
  <si>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</si>
  <si>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</si>
  <si>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</si>
  <si>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</si>
  <si>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</si>
  <si>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</si>
  <si>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</si>
  <si>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</si>
  <si>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</si>
  <si>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</si>
  <si>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</si>
  <si>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</si>
  <si>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</si>
  <si>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</si>
  <si>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</si>
  <si>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</si>
  <si>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</si>
  <si>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</si>
  <si>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</si>
  <si>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</si>
  <si>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</si>
  <si>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</si>
  <si>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</si>
  <si>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</si>
  <si>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</si>
  <si>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</si>
  <si>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</si>
  <si>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</si>
  <si>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</si>
  <si>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</si>
  <si>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</si>
  <si>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</si>
  <si>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</si>
  <si>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</si>
  <si>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</si>
  <si>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</si>
  <si>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</si>
  <si>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</si>
  <si>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</si>
  <si>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</si>
  <si>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</si>
  <si>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</si>
  <si>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</si>
  <si>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</si>
  <si>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</si>
  <si>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</si>
  <si>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</si>
  <si>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</si>
  <si>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</si>
  <si>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</si>
  <si>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</si>
  <si>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</si>
  <si>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</si>
  <si>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</si>
  <si>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</si>
  <si>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</si>
  <si>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</si>
  <si>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</si>
  <si>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</si>
  <si>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</si>
  <si>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</si>
  <si>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</si>
  <si>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</si>
  <si>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</si>
  <si>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</si>
  <si>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</si>
  <si>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</si>
  <si>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</si>
  <si>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</si>
  <si>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</si>
  <si>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</si>
  <si>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</si>
  <si>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</si>
  <si>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</si>
  <si>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</si>
  <si>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</si>
  <si>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</si>
  <si>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</si>
  <si>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</si>
  <si>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</si>
  <si>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</si>
  <si>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</si>
  <si>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</si>
  <si>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</si>
  <si>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</si>
  <si>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</si>
  <si>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</si>
  <si>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</si>
  <si>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</si>
  <si>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</si>
  <si>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</si>
  <si>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</si>
  <si>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</si>
  <si>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</si>
  <si>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</si>
  <si>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</si>
  <si>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</si>
  <si>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</si>
  <si>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</si>
  <si>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</si>
  <si>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</si>
  <si>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</si>
  <si>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</si>
  <si>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</si>
  <si>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</si>
  <si>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</si>
  <si>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</si>
  <si>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</si>
  <si>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</si>
  <si>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</si>
  <si>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</si>
  <si>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</si>
  <si>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</si>
  <si>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</si>
  <si>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</si>
  <si>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</si>
  <si>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</si>
  <si>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</si>
  <si>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</si>
  <si>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</si>
  <si>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</si>
  <si>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</si>
  <si>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</si>
  <si>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</si>
  <si>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</si>
  <si>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</si>
  <si>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</si>
  <si>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</si>
  <si>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</si>
  <si>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</si>
  <si>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</si>
  <si>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</si>
  <si>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</si>
  <si>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</si>
  <si>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</si>
  <si>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</si>
  <si>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</si>
  <si>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</si>
  <si>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</si>
  <si>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</si>
  <si>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</si>
  <si>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</si>
  <si>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</si>
  <si>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</si>
  <si>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</si>
  <si>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</si>
  <si>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</si>
  <si>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</si>
  <si>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</si>
  <si>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</si>
  <si>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</si>
  <si>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</si>
  <si>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</si>
  <si>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</si>
  <si>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</si>
  <si>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</si>
  <si>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</si>
  <si>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</si>
  <si>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</si>
  <si>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</si>
  <si>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</si>
  <si>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</si>
  <si>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</si>
  <si>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</si>
  <si>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</si>
  <si>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</si>
  <si>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</si>
  <si>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</si>
  <si>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</si>
  <si>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</si>
  <si>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</si>
  <si>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</si>
  <si>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</si>
  <si>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</si>
  <si>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</si>
  <si>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</si>
  <si>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</si>
  <si>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</si>
  <si>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</si>
  <si>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</si>
  <si>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</si>
  <si>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</si>
  <si>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</si>
  <si>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</si>
  <si>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</si>
  <si>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</si>
  <si>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</si>
  <si>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</si>
  <si>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</si>
  <si>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</si>
  <si>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</si>
  <si>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</si>
  <si>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</si>
  <si>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</si>
  <si>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</si>
  <si>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</si>
  <si>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</si>
  <si>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</si>
  <si>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</si>
  <si>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</si>
  <si>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</si>
  <si>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</si>
  <si>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</si>
  <si>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</si>
  <si>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</si>
  <si>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</si>
  <si>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</si>
  <si>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</si>
  <si>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</si>
  <si>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</si>
  <si>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</si>
  <si>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</si>
  <si>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</si>
  <si>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</si>
  <si>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</si>
  <si>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</si>
  <si>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</si>
  <si>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</si>
  <si>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</si>
  <si>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</si>
  <si>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</si>
  <si>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</si>
  <si>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</si>
  <si>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</si>
  <si>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</si>
  <si>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</si>
  <si>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</si>
  <si>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</si>
  <si>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</si>
  <si>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</si>
  <si>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</si>
  <si>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</si>
  <si>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</si>
  <si>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</si>
  <si>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</si>
  <si>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</si>
  <si>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</si>
  <si>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</si>
  <si>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</si>
  <si>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</si>
  <si>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</si>
  <si>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</si>
  <si>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</si>
  <si>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</si>
  <si>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</si>
  <si>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</si>
  <si>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</si>
  <si>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</si>
  <si>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</si>
  <si>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</si>
  <si>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</si>
  <si>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</si>
  <si>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</si>
  <si>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</si>
  <si>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</si>
  <si>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</si>
  <si>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</si>
  <si>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</si>
  <si>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</si>
  <si>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</si>
  <si>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</si>
  <si>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</si>
  <si>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</si>
  <si>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</si>
  <si>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</si>
  <si>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</si>
  <si>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</si>
  <si>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</si>
  <si>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</si>
  <si>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</si>
  <si>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</si>
  <si>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</si>
  <si>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</si>
  <si>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</si>
  <si>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</si>
  <si>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</si>
  <si>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</si>
  <si>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</si>
  <si>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</si>
  <si>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</si>
  <si>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</si>
  <si>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</si>
  <si>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</si>
  <si>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</si>
  <si>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</si>
  <si>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</si>
  <si>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</si>
  <si>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</si>
  <si>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</si>
  <si>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</si>
  <si>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</si>
  <si>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</si>
  <si>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</si>
  <si>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</si>
  <si>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</si>
  <si>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</si>
  <si>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</si>
  <si>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</si>
  <si>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</si>
  <si>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</si>
  <si>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</si>
  <si>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</si>
  <si>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</si>
  <si>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</si>
  <si>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</si>
  <si>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</si>
  <si>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</si>
  <si>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</si>
  <si>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</si>
  <si>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</si>
  <si>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</si>
  <si>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</si>
  <si>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</si>
  <si>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</si>
  <si>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</si>
  <si>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</si>
  <si>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</si>
  <si>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</si>
  <si>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</si>
  <si>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</si>
  <si>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</si>
  <si>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</si>
  <si>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</si>
  <si>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</si>
  <si>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</si>
  <si>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</si>
  <si>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</si>
  <si>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</si>
  <si>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</si>
  <si>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</si>
  <si>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</si>
  <si>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</si>
  <si>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</si>
  <si>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</si>
  <si>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</si>
  <si>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</si>
  <si>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</si>
  <si>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</si>
  <si>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</si>
  <si>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</si>
  <si>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</si>
  <si>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</si>
  <si>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</si>
  <si>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</si>
  <si>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</si>
  <si>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</si>
  <si>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</si>
  <si>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</si>
  <si>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</si>
  <si>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</si>
  <si>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</si>
  <si>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</si>
  <si>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</si>
  <si>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</si>
  <si>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</si>
  <si>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</si>
  <si>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</si>
  <si>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</si>
  <si>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</si>
  <si>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</si>
  <si>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</si>
  <si>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</si>
  <si>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</si>
  <si>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</si>
  <si>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</si>
  <si>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</si>
  <si>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</si>
  <si>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</si>
  <si>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</si>
  <si>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</si>
  <si>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</si>
  <si>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</si>
  <si>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</si>
  <si>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</si>
  <si>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</si>
  <si>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</si>
  <si>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</si>
  <si>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</si>
  <si>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</si>
  <si>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</si>
  <si>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</si>
  <si>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</si>
  <si>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</si>
  <si>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</si>
  <si>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</si>
  <si>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</si>
  <si>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</si>
  <si>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</si>
  <si>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</si>
  <si>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</si>
  <si>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</si>
  <si>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</si>
  <si>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</si>
  <si>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</si>
  <si>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</si>
  <si>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</si>
  <si>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</si>
  <si>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</si>
  <si>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</si>
  <si>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</si>
  <si>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</si>
  <si>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</si>
  <si>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</si>
  <si>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</si>
  <si>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</si>
  <si>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</si>
  <si>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</si>
  <si>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</si>
  <si>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</si>
  <si>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</si>
  <si>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</si>
  <si>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</si>
  <si>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</si>
  <si>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</si>
  <si>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</si>
  <si>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</si>
  <si>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</si>
  <si>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</si>
  <si>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</si>
  <si>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</si>
  <si>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</si>
  <si>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</si>
  <si>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</si>
  <si>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</si>
  <si>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</si>
  <si>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</si>
  <si>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</si>
  <si>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</si>
  <si>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</si>
  <si>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</si>
  <si>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</si>
  <si>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</si>
  <si>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</si>
  <si>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</si>
  <si>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</si>
  <si>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</si>
  <si>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</si>
  <si>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</si>
  <si>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</si>
  <si>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</si>
  <si>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</si>
  <si>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</si>
  <si>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</si>
  <si>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</si>
  <si>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</si>
  <si>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</si>
  <si>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</si>
  <si>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</si>
  <si>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</si>
  <si>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</si>
  <si>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</si>
  <si>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</si>
  <si>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</si>
  <si>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</si>
  <si>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</si>
  <si>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</si>
  <si>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</si>
  <si>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</si>
  <si>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</si>
  <si>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</si>
  <si>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</si>
  <si>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</si>
  <si>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</si>
  <si>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</si>
  <si>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</si>
  <si>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</si>
  <si>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</si>
  <si>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</si>
  <si>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</si>
  <si>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</si>
  <si>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</si>
  <si>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</si>
  <si>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</si>
  <si>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</si>
  <si>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</si>
  <si>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</si>
  <si>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</si>
  <si>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</si>
  <si>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</si>
  <si>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</si>
  <si>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</si>
  <si>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</si>
  <si>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</si>
  <si>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</si>
  <si>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</si>
  <si>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</si>
  <si>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</si>
  <si>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</si>
  <si>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</si>
  <si>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</si>
  <si>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</si>
  <si>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</si>
  <si>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</si>
  <si>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</si>
  <si>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</si>
  <si>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</si>
  <si>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</si>
  <si>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</si>
  <si>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</si>
  <si>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</si>
  <si>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</si>
  <si>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</si>
  <si>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</si>
  <si>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</si>
  <si>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</si>
  <si>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</si>
  <si>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</si>
  <si>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</si>
  <si>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</si>
  <si>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</si>
  <si>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</si>
  <si>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</si>
  <si>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</si>
  <si>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</si>
  <si>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</si>
  <si>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</si>
  <si>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</si>
  <si>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</si>
  <si>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</si>
  <si>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</si>
  <si>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</si>
  <si>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</si>
  <si>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</si>
  <si>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</si>
  <si>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</si>
  <si>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</si>
  <si>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</si>
  <si>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</si>
  <si>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</si>
  <si>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</si>
  <si>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</si>
  <si>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</si>
  <si>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</si>
  <si>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</si>
  <si>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</si>
  <si>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</si>
  <si>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</si>
  <si>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</si>
  <si>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</si>
  <si>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</si>
  <si>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</si>
  <si>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</si>
  <si>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</si>
  <si>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</si>
  <si>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</si>
  <si>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</si>
  <si>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</si>
  <si>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</si>
  <si>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</si>
  <si>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</si>
  <si>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</si>
  <si>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</si>
  <si>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</si>
  <si>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</si>
  <si>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</si>
  <si>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</si>
  <si>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</si>
  <si>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</si>
  <si>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</si>
  <si>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</si>
  <si>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</si>
  <si>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</si>
  <si>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</si>
  <si>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</si>
  <si>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</si>
  <si>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</si>
  <si>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</si>
  <si>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</si>
  <si>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</si>
  <si>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</si>
  <si>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</si>
  <si>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</si>
  <si>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</si>
  <si>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</si>
  <si>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</si>
  <si>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</si>
  <si>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</si>
  <si>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</si>
  <si>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</si>
  <si>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</si>
  <si>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</si>
  <si>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</si>
  <si>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</si>
  <si>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</si>
  <si>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</si>
  <si>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</si>
  <si>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</si>
  <si>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</si>
  <si>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</si>
  <si>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</si>
  <si>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</si>
  <si>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</si>
  <si>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</si>
  <si>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</si>
  <si>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</si>
  <si>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</si>
  <si>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</si>
  <si>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</si>
  <si>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</si>
  <si>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</si>
  <si>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</si>
  <si>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</si>
  <si>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</si>
  <si>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</si>
  <si>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</si>
  <si>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</si>
  <si>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</si>
  <si>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</si>
  <si>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</si>
  <si>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</si>
  <si>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</si>
  <si>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</si>
  <si>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</si>
  <si>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</si>
  <si>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</si>
  <si>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</si>
  <si>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</si>
  <si>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</si>
  <si>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</si>
  <si>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</si>
  <si>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</si>
  <si>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</si>
  <si>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</si>
  <si>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</si>
  <si>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</si>
  <si>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</si>
  <si>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</si>
  <si>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</si>
  <si>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</si>
  <si>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</si>
  <si>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</si>
  <si>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</si>
  <si>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</si>
  <si>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</si>
  <si>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</si>
  <si>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</si>
  <si>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</si>
  <si>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</si>
  <si>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</si>
  <si>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</si>
  <si>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</si>
  <si>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</si>
  <si>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</si>
  <si>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</si>
  <si>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</si>
  <si>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</si>
  <si>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</si>
  <si>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</si>
  <si>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</si>
  <si>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</si>
  <si>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</si>
  <si>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</si>
  <si>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</si>
  <si>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</si>
  <si>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</si>
  <si>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</si>
  <si>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</si>
  <si>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</si>
  <si>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</si>
  <si>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</si>
  <si>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</si>
  <si>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</si>
  <si>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</si>
  <si>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</si>
  <si>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</si>
  <si>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</si>
  <si>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</si>
  <si>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</si>
  <si>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</si>
  <si>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</si>
  <si>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</si>
  <si>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</si>
  <si>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</si>
  <si>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</si>
  <si>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</si>
  <si>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</si>
  <si>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</si>
  <si>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</si>
  <si>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</si>
  <si>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</si>
  <si>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</si>
  <si>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</si>
  <si>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</si>
  <si>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</si>
  <si>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</si>
  <si>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</si>
  <si>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</si>
  <si>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</si>
  <si>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</si>
  <si>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</si>
  <si>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</si>
  <si>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</si>
  <si>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</si>
  <si>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</si>
  <si>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</si>
  <si>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</si>
  <si>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</si>
  <si>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</si>
  <si>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</si>
  <si>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</si>
  <si>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</si>
  <si>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</si>
  <si>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</si>
  <si>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</si>
  <si>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</si>
  <si>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</si>
  <si>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</si>
  <si>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</si>
  <si>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</si>
  <si>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</si>
  <si>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</si>
  <si>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</si>
  <si>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</si>
  <si>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</si>
  <si>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</si>
  <si>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</si>
  <si>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</si>
  <si>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</si>
  <si>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</si>
  <si>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</si>
  <si>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</si>
  <si>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</si>
  <si>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</si>
  <si>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</si>
  <si>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</si>
  <si>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</si>
  <si>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</si>
  <si>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</si>
  <si>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</si>
  <si>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</si>
  <si>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</si>
  <si>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</si>
  <si>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</si>
  <si>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</si>
  <si>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</si>
  <si>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</si>
  <si>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</si>
  <si>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</si>
  <si>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</si>
  <si>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</si>
  <si>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</si>
  <si>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</si>
  <si>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</si>
  <si>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</si>
  <si>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</si>
  <si>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</si>
  <si>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</si>
  <si>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</si>
  <si>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</si>
  <si>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</si>
  <si>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</si>
  <si>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</si>
  <si>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</si>
  <si>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</si>
  <si>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</si>
  <si>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</si>
  <si>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</si>
  <si>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</si>
  <si>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</si>
  <si>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</si>
  <si>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</si>
  <si>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</si>
  <si>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</si>
  <si>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</si>
  <si>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</si>
  <si>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</si>
  <si>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</si>
  <si>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</si>
  <si>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</si>
  <si>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</si>
  <si>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</si>
  <si>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</si>
  <si>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</si>
  <si>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</si>
  <si>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</si>
  <si>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</si>
  <si>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</si>
  <si>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</si>
  <si>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</si>
  <si>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</si>
  <si>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</si>
  <si>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</si>
  <si>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</si>
  <si>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</si>
  <si>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</si>
  <si>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</si>
  <si>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</si>
  <si>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</si>
  <si>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</si>
  <si>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</si>
  <si>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</si>
  <si>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</si>
  <si>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</si>
  <si>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</si>
  <si>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</si>
  <si>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</si>
  <si>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</si>
  <si>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</si>
  <si>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</si>
  <si>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</si>
  <si>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</si>
  <si>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</si>
  <si>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</si>
  <si>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</si>
  <si>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</si>
  <si>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</si>
  <si>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</si>
  <si>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</si>
  <si>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</si>
  <si>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</si>
  <si>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</si>
  <si>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</si>
  <si>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</si>
  <si>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</si>
  <si>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</si>
  <si>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</si>
  <si>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</si>
  <si>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</si>
  <si>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</si>
  <si>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</si>
  <si>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</si>
  <si>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</si>
  <si>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</si>
  <si>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</si>
  <si>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</si>
  <si>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</si>
  <si>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</si>
  <si>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</si>
  <si>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</si>
  <si>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</si>
  <si>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</si>
  <si>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</si>
  <si>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</si>
  <si>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</si>
  <si>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</si>
  <si>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</si>
  <si>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</si>
  <si>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</si>
  <si>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</si>
  <si>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</si>
  <si>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</si>
  <si>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</si>
  <si>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</si>
  <si>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</si>
  <si>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</si>
  <si>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</si>
  <si>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</si>
  <si>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</si>
  <si>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</si>
  <si>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</si>
  <si>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</si>
  <si>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</si>
  <si>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</si>
  <si>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</si>
  <si>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</si>
  <si>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</si>
  <si>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</si>
  <si>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</si>
  <si>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</si>
  <si>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</si>
  <si>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</si>
  <si>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</si>
  <si>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</si>
  <si>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</si>
  <si>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</si>
  <si>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</si>
  <si>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</si>
  <si>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</si>
  <si>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</si>
  <si>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</si>
  <si>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</si>
  <si>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</si>
  <si>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</si>
  <si>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</si>
  <si>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</si>
  <si>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</si>
  <si>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</si>
  <si>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</si>
  <si>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</si>
  <si>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</si>
  <si>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</si>
  <si>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</si>
  <si>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</si>
  <si>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</si>
  <si>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</si>
  <si>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</si>
  <si>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</si>
  <si>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</si>
  <si>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</si>
  <si>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</si>
  <si>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</si>
  <si>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</si>
  <si>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</si>
  <si>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</si>
  <si>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</si>
  <si>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</si>
  <si>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</si>
  <si>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</si>
  <si>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</si>
  <si>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</si>
  <si>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</si>
  <si>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</si>
  <si>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</si>
  <si>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</si>
  <si>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</si>
  <si>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</si>
  <si>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</si>
  <si>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</si>
  <si>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</si>
  <si>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</si>
  <si>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</si>
  <si>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</si>
  <si>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</si>
  <si>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</si>
  <si>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</si>
  <si>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</si>
  <si>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</si>
  <si>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</si>
  <si>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</si>
  <si>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</si>
  <si>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</si>
  <si>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</si>
  <si>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</si>
  <si>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</si>
  <si>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</si>
  <si>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</si>
  <si>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</si>
  <si>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</si>
  <si>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</si>
  <si>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</si>
  <si>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</si>
  <si>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</si>
  <si>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</si>
  <si>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</si>
  <si>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</si>
  <si>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</si>
  <si>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</si>
  <si>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</si>
  <si>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</si>
  <si>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</si>
  <si>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</si>
  <si>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</si>
  <si>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</si>
  <si>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</si>
  <si>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</si>
  <si>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</si>
  <si>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</si>
  <si>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</si>
  <si>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</si>
  <si>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</si>
  <si>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</si>
  <si>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</si>
  <si>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</si>
  <si>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</si>
  <si>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</si>
  <si>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</si>
  <si>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</si>
  <si>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</si>
  <si>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</si>
  <si>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</si>
  <si>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</si>
  <si>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</si>
  <si>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</si>
  <si>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</si>
  <si>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</si>
  <si>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</si>
  <si>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</si>
  <si>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</si>
  <si>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</si>
  <si>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</si>
  <si>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</si>
  <si>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</si>
  <si>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</si>
  <si>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</si>
  <si>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</si>
  <si>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</si>
  <si>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</si>
  <si>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</si>
  <si>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</si>
  <si>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</si>
  <si>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</si>
  <si>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</si>
  <si>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</si>
  <si>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</si>
  <si>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</si>
  <si>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</si>
  <si>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</si>
  <si>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</si>
  <si>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</si>
  <si>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</si>
  <si>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</si>
  <si>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</si>
  <si>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</si>
  <si>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</si>
  <si>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</si>
  <si>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</si>
  <si>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</si>
  <si>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</si>
  <si>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</si>
  <si>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</si>
  <si>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</si>
  <si>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</si>
  <si>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</si>
  <si>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</si>
  <si>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</si>
  <si>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</si>
  <si>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</si>
  <si>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</si>
  <si>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</si>
  <si>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</si>
  <si>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</si>
  <si>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</si>
  <si>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</si>
  <si>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</si>
  <si>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</si>
  <si>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</si>
  <si>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</si>
  <si>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</si>
  <si>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</si>
  <si>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</si>
  <si>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</si>
  <si>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</si>
  <si>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</si>
  <si>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</si>
  <si>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</si>
  <si>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</si>
  <si>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</si>
  <si>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</si>
  <si>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</si>
  <si>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</si>
  <si>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</si>
  <si>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</si>
  <si>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</si>
  <si>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</si>
  <si>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</si>
  <si>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</si>
  <si>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</si>
  <si>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</si>
  <si>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</si>
  <si>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</si>
  <si>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</si>
  <si>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</si>
  <si>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</si>
  <si>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</si>
  <si>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</si>
  <si>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</si>
  <si>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</si>
  <si>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</si>
  <si>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</si>
  <si>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</si>
  <si>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</si>
  <si>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</si>
  <si>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</si>
  <si>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</si>
  <si>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</si>
  <si>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</si>
  <si>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</si>
  <si>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</si>
  <si>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</si>
  <si>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</si>
  <si>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</si>
  <si>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</si>
  <si>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</si>
  <si>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</si>
  <si>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</si>
  <si>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</si>
  <si>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</si>
  <si>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</si>
  <si>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</si>
  <si>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</si>
  <si>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</si>
  <si>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</si>
  <si>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</si>
  <si>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</si>
  <si>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</si>
  <si>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</si>
  <si>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</si>
  <si>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</si>
  <si>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</si>
  <si>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</si>
  <si>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</si>
  <si>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</si>
  <si>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</si>
  <si>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</si>
  <si>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</si>
  <si>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</si>
  <si>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</si>
  <si>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</si>
  <si>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</si>
  <si>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</si>
  <si>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</si>
  <si>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</si>
  <si>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</si>
  <si>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</si>
  <si>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</si>
  <si>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</si>
  <si>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</si>
  <si>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</si>
  <si>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</si>
  <si>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</si>
  <si>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</si>
  <si>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</si>
  <si>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</si>
  <si>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</si>
  <si>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</si>
  <si>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</si>
  <si>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</si>
  <si>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</si>
  <si>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</si>
  <si>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</si>
  <si>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</si>
  <si>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</si>
  <si>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</si>
  <si>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</si>
  <si>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</si>
  <si>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</si>
  <si>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</si>
  <si>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</si>
  <si>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</si>
  <si>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</si>
  <si>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</si>
  <si>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</si>
  <si>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</si>
  <si>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</si>
  <si>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</si>
  <si>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</si>
  <si>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</si>
  <si>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</si>
  <si>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</si>
  <si>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</si>
  <si>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</si>
  <si>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</si>
  <si>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</si>
  <si>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</si>
  <si>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</si>
  <si>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</si>
  <si>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</si>
  <si>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</si>
  <si>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</si>
  <si>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</si>
  <si>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</si>
  <si>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</si>
  <si>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</si>
  <si>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</si>
  <si>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</si>
  <si>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</si>
  <si>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</si>
  <si>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</si>
  <si>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</si>
  <si>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</si>
  <si>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</si>
  <si>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</si>
  <si>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</si>
  <si>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</si>
  <si>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</si>
  <si>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</si>
  <si>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</si>
  <si>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</si>
  <si>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</si>
  <si>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</si>
  <si>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</si>
  <si>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</si>
  <si>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</si>
  <si>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</si>
  <si>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</si>
  <si>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</si>
  <si>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</si>
  <si>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</si>
  <si>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</si>
  <si>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</si>
  <si>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</si>
  <si>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</si>
  <si>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</si>
  <si>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</si>
  <si>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</si>
  <si>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</si>
  <si>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</si>
  <si>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</si>
  <si>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</si>
  <si>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</si>
  <si>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</si>
  <si>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</si>
  <si>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</si>
  <si>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</si>
  <si>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</si>
  <si>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</si>
  <si>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</si>
  <si>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</si>
  <si>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</si>
  <si>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</si>
  <si>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</si>
  <si>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</si>
  <si>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</si>
  <si>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</si>
  <si>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</si>
  <si>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</si>
  <si>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</si>
  <si>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</si>
  <si>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</si>
  <si>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</si>
  <si>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</si>
  <si>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</si>
  <si>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</si>
  <si>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</si>
  <si>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</si>
  <si>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</si>
  <si>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</si>
  <si>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</si>
  <si>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</si>
  <si>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</si>
  <si>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</si>
  <si>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</si>
  <si>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</si>
  <si>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</si>
  <si>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</si>
  <si>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</si>
  <si>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</si>
  <si>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</si>
  <si>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</si>
  <si>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</si>
  <si>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</si>
  <si>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</si>
  <si>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</si>
  <si>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</si>
  <si>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</si>
  <si>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</si>
  <si>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</si>
  <si>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</si>
  <si>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</si>
  <si>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</si>
  <si>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</si>
  <si>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</si>
  <si>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</si>
  <si>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</si>
  <si>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</si>
  <si>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</si>
  <si>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</si>
  <si>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</si>
  <si>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</si>
  <si>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</si>
  <si>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</si>
  <si>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</si>
  <si>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</si>
  <si>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</si>
  <si>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</si>
  <si>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</si>
  <si>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</si>
  <si>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</si>
  <si>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</si>
  <si>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</si>
  <si>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</si>
  <si>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</si>
  <si>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</si>
  <si>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</si>
  <si>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</si>
  <si>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</si>
  <si>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</si>
  <si>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</si>
  <si>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</si>
  <si>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</si>
  <si>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</si>
  <si>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</si>
  <si>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</si>
  <si>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</si>
  <si>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</si>
  <si>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</si>
  <si>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</si>
  <si>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</si>
  <si>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</si>
  <si>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</si>
  <si>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</si>
  <si>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</si>
  <si>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</si>
  <si>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</si>
  <si>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</si>
  <si>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</si>
  <si>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</si>
  <si>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</si>
  <si>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</si>
  <si>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</si>
  <si>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</si>
  <si>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</si>
  <si>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</si>
  <si>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</si>
  <si>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</si>
  <si>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</si>
  <si>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</si>
  <si>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</si>
  <si>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</si>
  <si>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</si>
  <si>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</si>
  <si>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</si>
  <si>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</si>
  <si>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</si>
  <si>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</si>
  <si>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</si>
  <si>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</si>
  <si>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</si>
  <si>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</si>
  <si>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</si>
  <si>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</si>
  <si>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</si>
  <si>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</si>
  <si>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</si>
  <si>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</si>
  <si>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</si>
  <si>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</si>
  <si>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</si>
  <si>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</si>
  <si>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</si>
  <si>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</si>
  <si>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</si>
  <si>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</si>
  <si>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</si>
  <si>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</si>
  <si>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</si>
  <si>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</si>
  <si>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</si>
  <si>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</si>
  <si>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</si>
  <si>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</si>
  <si>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</si>
  <si>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</si>
  <si>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</si>
  <si>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</si>
  <si>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</si>
  <si>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</si>
  <si>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</si>
  <si>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</si>
  <si>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</si>
  <si>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</si>
  <si>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</si>
  <si>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</si>
  <si>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</si>
  <si>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</si>
  <si>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</si>
  <si>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</si>
  <si>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</si>
  <si>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</si>
  <si>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</si>
  <si>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</si>
  <si>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</si>
  <si>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</si>
  <si>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</si>
  <si>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</si>
  <si>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</si>
  <si>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</si>
  <si>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</si>
  <si>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</si>
  <si>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</si>
  <si>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</si>
  <si>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</si>
  <si>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</si>
  <si>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</si>
  <si>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</si>
  <si>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</si>
  <si>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</si>
  <si>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</si>
  <si>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</si>
  <si>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</si>
  <si>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</si>
  <si>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</si>
  <si>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</si>
  <si>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</si>
  <si>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</si>
  <si>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</si>
  <si>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</si>
  <si>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</si>
  <si>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</si>
  <si>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</si>
  <si>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</si>
  <si>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</si>
  <si>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</si>
  <si>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</si>
  <si>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</si>
  <si>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</si>
  <si>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</si>
  <si>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</si>
  <si>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</si>
  <si>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</si>
  <si>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</si>
  <si>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</si>
  <si>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</si>
  <si>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</si>
  <si>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</si>
  <si>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</si>
  <si>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</si>
  <si>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</si>
  <si>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</si>
  <si>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</si>
  <si>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</si>
  <si>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</si>
  <si>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</si>
  <si>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</si>
  <si>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</si>
  <si>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</si>
  <si>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</si>
  <si>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</si>
  <si>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</si>
  <si>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</si>
  <si>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</si>
  <si>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</si>
  <si>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</si>
  <si>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</si>
  <si>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</si>
  <si>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</si>
  <si>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</si>
  <si>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</si>
  <si>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</si>
  <si>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</si>
  <si>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</si>
  <si>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</si>
  <si>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</si>
  <si>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</si>
  <si>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</si>
  <si>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</si>
  <si>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</si>
  <si>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</si>
  <si>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</si>
  <si>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</si>
  <si>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</si>
  <si>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</si>
  <si>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</si>
  <si>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</si>
  <si>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</si>
  <si>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</si>
  <si>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</si>
  <si>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</si>
  <si>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</si>
  <si>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</si>
  <si>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</si>
  <si>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</si>
  <si>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</si>
  <si>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</si>
  <si>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</si>
  <si>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</si>
  <si>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</si>
  <si>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</si>
  <si>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</si>
  <si>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</si>
  <si>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</si>
  <si>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</si>
  <si>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</si>
  <si>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</si>
  <si>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</si>
  <si>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</si>
  <si>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</si>
  <si>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</si>
  <si>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</si>
  <si>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</si>
  <si>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</si>
  <si>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</si>
  <si>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</si>
  <si>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</si>
  <si>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</si>
  <si>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</si>
  <si>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</si>
  <si>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</si>
  <si>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</si>
  <si>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</si>
  <si>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</si>
  <si>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</si>
  <si>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</si>
  <si>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</si>
  <si>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</si>
  <si>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</si>
  <si>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</si>
  <si>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</si>
  <si>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</si>
  <si>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</si>
  <si>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</si>
  <si>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</si>
  <si>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</si>
  <si>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</si>
  <si>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</si>
  <si>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</si>
  <si>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</si>
  <si>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</si>
  <si>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</si>
  <si>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</si>
  <si>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</si>
  <si>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</si>
  <si>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</si>
  <si>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</si>
  <si>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</si>
  <si>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</si>
  <si>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</si>
  <si>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</si>
  <si>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</si>
  <si>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</si>
  <si>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</si>
  <si>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</si>
  <si>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</si>
  <si>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</si>
  <si>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</si>
  <si>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</si>
  <si>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</si>
  <si>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</si>
  <si>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</si>
  <si>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</si>
  <si>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</si>
  <si>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</si>
  <si>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</si>
  <si>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</si>
  <si>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</si>
  <si>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</si>
  <si>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</si>
  <si>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</si>
  <si>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</si>
  <si>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</si>
  <si>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</si>
  <si>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</si>
  <si>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</si>
  <si>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</si>
  <si>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</si>
  <si>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</si>
  <si>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</si>
  <si>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</si>
  <si>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</si>
  <si>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</si>
  <si>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</si>
  <si>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</si>
  <si>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</si>
  <si>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</si>
  <si>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</si>
  <si>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</si>
  <si>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</si>
  <si>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</si>
  <si>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</si>
  <si>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</si>
  <si>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</si>
  <si>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</si>
  <si>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</si>
  <si>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</si>
  <si>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</si>
  <si>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</si>
  <si>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</si>
  <si>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</si>
  <si>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</si>
  <si>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</si>
  <si>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</si>
  <si>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</si>
  <si>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</si>
  <si>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</si>
  <si>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</si>
  <si>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</si>
  <si>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</si>
  <si>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</si>
  <si>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</si>
  <si>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</si>
  <si>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</si>
  <si>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</si>
  <si>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</si>
  <si>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</si>
  <si>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</si>
  <si>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</si>
  <si>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</si>
  <si>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</si>
  <si>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</si>
  <si>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</si>
  <si>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</si>
  <si>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</si>
  <si>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</si>
  <si>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</si>
  <si>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</si>
  <si>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</si>
  <si>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</si>
  <si>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</si>
  <si>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</si>
  <si>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</si>
  <si>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</si>
  <si>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</si>
  <si>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</si>
  <si>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</si>
  <si>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</si>
  <si>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</si>
  <si>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</si>
  <si>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</si>
  <si>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</si>
  <si>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</si>
  <si>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</si>
  <si>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</si>
  <si>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</si>
  <si>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</si>
  <si>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</si>
  <si>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</si>
  <si>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</si>
  <si>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</si>
  <si>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</si>
  <si>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</si>
  <si>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</si>
  <si>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</si>
  <si>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</si>
  <si>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</si>
  <si>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</si>
  <si>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</si>
  <si>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</si>
  <si>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</si>
  <si>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</si>
  <si>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</si>
  <si>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</si>
  <si>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</si>
  <si>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</si>
  <si>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</si>
  <si>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</si>
  <si>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</si>
  <si>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</si>
  <si>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</si>
  <si>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</si>
  <si>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</si>
  <si>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</si>
  <si>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</si>
  <si>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</si>
  <si>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</si>
  <si>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</si>
  <si>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</si>
  <si>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</si>
  <si>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</si>
  <si>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</si>
  <si>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</si>
  <si>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</si>
  <si>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</si>
  <si>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</si>
  <si>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</si>
  <si>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</si>
  <si>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</si>
  <si>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</si>
  <si>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</si>
  <si>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</si>
  <si>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</si>
  <si>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</si>
  <si>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</si>
  <si>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</si>
  <si>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</si>
  <si>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</si>
  <si>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</si>
  <si>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</si>
  <si>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</si>
  <si>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</si>
  <si>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</si>
  <si>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</si>
  <si>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</si>
  <si>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</si>
  <si>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</si>
  <si>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</si>
  <si>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</si>
  <si>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</si>
  <si>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</si>
  <si>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</si>
  <si>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</si>
  <si>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</si>
  <si>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</si>
  <si>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</si>
  <si>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</si>
  <si>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</si>
  <si>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</si>
  <si>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</si>
  <si>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</si>
  <si>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</si>
  <si>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</si>
  <si>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</si>
  <si>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</si>
  <si>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</si>
  <si>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</si>
  <si>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</si>
  <si>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</si>
  <si>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</si>
  <si>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</si>
  <si>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</si>
  <si>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</si>
  <si>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</si>
  <si>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</si>
  <si>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</si>
  <si>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</si>
  <si>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</si>
  <si>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</si>
  <si>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</si>
  <si>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</si>
  <si>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</si>
  <si>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</si>
  <si>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</si>
  <si>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</si>
  <si>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</si>
  <si>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</si>
  <si>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</si>
  <si>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</si>
  <si>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</si>
  <si>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</si>
  <si>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</si>
  <si>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</si>
  <si>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</si>
  <si>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</si>
  <si>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</si>
  <si>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</si>
  <si>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</si>
  <si>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</si>
  <si>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</si>
  <si>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</si>
  <si>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</si>
  <si>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</si>
  <si>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</si>
  <si>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</si>
  <si>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</si>
  <si>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</si>
  <si>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</si>
  <si>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</si>
  <si>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</si>
  <si>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</si>
  <si>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</si>
  <si>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</si>
  <si>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</si>
  <si>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</si>
  <si>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</si>
  <si>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</si>
  <si>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</si>
  <si>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</si>
  <si>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</si>
  <si>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</si>
  <si>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</si>
  <si>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</si>
  <si>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</si>
  <si>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</si>
  <si>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</si>
  <si>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</si>
  <si>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</si>
  <si>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</si>
  <si>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</si>
  <si>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</si>
  <si>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</si>
  <si>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</si>
  <si>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</si>
  <si>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</si>
  <si>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</si>
  <si>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</si>
  <si>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</si>
  <si>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</si>
  <si>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</si>
  <si>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</si>
  <si>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</si>
  <si>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</si>
  <si>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</si>
  <si>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</si>
  <si>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</si>
  <si>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</si>
  <si>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</si>
  <si>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</si>
  <si>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</si>
  <si>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</si>
  <si>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</si>
  <si>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</si>
  <si>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</si>
  <si>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</si>
  <si>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</si>
  <si>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</si>
  <si>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</si>
  <si>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</si>
  <si>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</si>
  <si>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</si>
  <si>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</si>
  <si>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</si>
  <si>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</si>
  <si>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</si>
  <si>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</si>
  <si>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</si>
  <si>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</si>
  <si>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</si>
  <si>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</si>
  <si>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</si>
  <si>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</si>
  <si>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</si>
  <si>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</si>
  <si>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</si>
  <si>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</si>
  <si>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</si>
  <si>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</si>
  <si>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</si>
  <si>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</si>
  <si>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</si>
  <si>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</si>
  <si>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</si>
  <si>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</si>
  <si>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</si>
  <si>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</si>
  <si>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</si>
  <si>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</si>
  <si>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</si>
  <si>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</si>
  <si>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</si>
  <si>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</si>
  <si>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</si>
  <si>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</si>
  <si>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</si>
  <si>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</si>
  <si>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</si>
  <si>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</si>
  <si>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</si>
  <si>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</si>
  <si>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</si>
  <si>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</si>
  <si>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</si>
  <si>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</si>
  <si>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</si>
  <si>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</si>
  <si>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</si>
  <si>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</si>
  <si>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</si>
  <si>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</si>
  <si>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</si>
  <si>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</si>
  <si>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</si>
  <si>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</si>
  <si>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</si>
  <si>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</si>
  <si>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</si>
  <si>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</si>
  <si>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</si>
  <si>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</si>
  <si>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</si>
  <si>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</si>
  <si>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</si>
  <si>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</si>
  <si>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</si>
  <si>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</si>
  <si>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</si>
  <si>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</si>
  <si>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</si>
  <si>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</si>
  <si>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</si>
  <si>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</si>
  <si>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</si>
  <si>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</si>
  <si>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</si>
  <si>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</si>
  <si>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</si>
  <si>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</si>
  <si>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</si>
  <si>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</si>
  <si>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</si>
  <si>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</si>
  <si>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</si>
  <si>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</si>
  <si>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</si>
  <si>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</si>
  <si>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</si>
  <si>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</si>
  <si>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</si>
  <si>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</si>
  <si>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</si>
  <si>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</si>
  <si>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</si>
  <si>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</si>
  <si>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</si>
  <si>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</si>
  <si>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</si>
  <si>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</si>
  <si>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</si>
  <si>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</si>
  <si>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</si>
  <si>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</si>
  <si>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</si>
  <si>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</si>
  <si>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</si>
  <si>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</si>
  <si>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</si>
  <si>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</si>
  <si>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</si>
  <si>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</si>
  <si>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</si>
  <si>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</si>
  <si>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</si>
  <si>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</si>
  <si>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</si>
  <si>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</si>
  <si>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</si>
  <si>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</si>
  <si>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</si>
  <si>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</si>
  <si>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</si>
  <si>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</si>
  <si>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</si>
  <si>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</si>
  <si>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</si>
  <si>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</si>
  <si>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</si>
  <si>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</si>
  <si>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</si>
  <si>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</si>
  <si>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</si>
  <si>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</si>
  <si>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</si>
  <si>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</si>
  <si>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</si>
  <si>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</si>
  <si>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</si>
  <si>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</si>
  <si>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</si>
  <si>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</si>
  <si>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</si>
  <si>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</si>
  <si>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</si>
  <si>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</si>
  <si>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</si>
  <si>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</si>
  <si>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</si>
  <si>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</si>
  <si>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</si>
  <si>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</si>
  <si>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</si>
  <si>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</si>
  <si>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</si>
  <si>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</si>
  <si>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</si>
  <si>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</si>
  <si>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</si>
  <si>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</si>
  <si>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</si>
  <si>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</si>
  <si>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</si>
  <si>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</si>
  <si>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</si>
  <si>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</si>
  <si>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</si>
  <si>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</si>
  <si>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</si>
  <si>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</si>
  <si>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</si>
  <si>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</si>
  <si>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</si>
  <si>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</si>
  <si>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</si>
  <si>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</si>
  <si>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</si>
  <si>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</si>
  <si>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</si>
  <si>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</si>
  <si>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</si>
  <si>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</si>
  <si>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</si>
  <si>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</si>
  <si>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</si>
  <si>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</si>
  <si>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</si>
  <si>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</si>
  <si>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</si>
  <si>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</si>
  <si>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</si>
  <si>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</si>
  <si>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</si>
  <si>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</si>
  <si>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</si>
  <si>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</si>
  <si>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</si>
  <si>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</si>
  <si>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</si>
  <si>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</si>
  <si>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</si>
  <si>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</si>
  <si>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</si>
  <si>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</si>
  <si>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</si>
  <si>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</si>
  <si>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</si>
  <si>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</si>
  <si>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</si>
  <si>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</si>
  <si>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</si>
  <si>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</si>
  <si>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</si>
  <si>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</si>
  <si>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</si>
  <si>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</si>
  <si>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</si>
  <si>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</si>
  <si>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</si>
  <si>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</si>
  <si>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</si>
  <si>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</si>
  <si>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</si>
  <si>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</si>
  <si>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</si>
  <si>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</si>
  <si>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</si>
  <si>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</si>
  <si>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</si>
  <si>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</si>
  <si>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</si>
  <si>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</si>
  <si>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</si>
  <si>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</si>
  <si>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</si>
  <si>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</si>
  <si>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</si>
  <si>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</si>
  <si>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</si>
  <si>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</si>
  <si>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</si>
  <si>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</si>
  <si>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</si>
  <si>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</si>
  <si>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</si>
  <si>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</si>
  <si>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</si>
  <si>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</si>
  <si>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</si>
  <si>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</si>
  <si>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</si>
  <si>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</si>
  <si>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</si>
  <si>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</si>
  <si>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</si>
  <si>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</si>
  <si>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</si>
  <si>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</si>
  <si>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</si>
  <si>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</si>
  <si>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</si>
  <si>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</si>
  <si>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</si>
  <si>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</si>
  <si>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</si>
  <si>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</si>
  <si>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</si>
  <si>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</si>
  <si>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</si>
  <si>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</si>
  <si>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</si>
  <si>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</si>
  <si>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</si>
  <si>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</si>
  <si>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</si>
  <si>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</si>
  <si>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</si>
  <si>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</si>
  <si>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</si>
  <si>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</si>
  <si>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</si>
  <si>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</si>
  <si>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</si>
  <si>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</si>
  <si>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</si>
  <si>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</si>
  <si>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</si>
  <si>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</si>
  <si>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</si>
  <si>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</si>
  <si>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</si>
  <si>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</si>
  <si>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</si>
  <si>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</si>
  <si>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</si>
  <si>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</si>
  <si>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</si>
  <si>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</si>
  <si>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</si>
  <si>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</si>
  <si>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</si>
  <si>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</si>
  <si>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</si>
  <si>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</si>
  <si>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</si>
  <si>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</si>
  <si>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</si>
  <si>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</si>
  <si>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</si>
  <si>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</si>
  <si>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</si>
  <si>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</si>
  <si>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</si>
  <si>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</si>
  <si>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</si>
  <si>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</si>
  <si>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</si>
  <si>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</si>
  <si>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</si>
  <si>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</si>
  <si>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</si>
  <si>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</si>
  <si>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</si>
  <si>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</si>
  <si>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</si>
  <si>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</si>
  <si>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</si>
  <si>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</si>
  <si>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</si>
  <si>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</si>
  <si>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</si>
  <si>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</si>
  <si>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</si>
  <si>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</si>
  <si>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</si>
  <si>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</si>
  <si>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</si>
  <si>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</si>
  <si>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</si>
  <si>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</si>
  <si>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</si>
  <si>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</si>
  <si>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</si>
  <si>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</si>
  <si>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</si>
  <si>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</si>
  <si>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</si>
  <si>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</si>
  <si>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</si>
  <si>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</si>
  <si>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</si>
  <si>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</si>
  <si>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</si>
  <si>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</si>
  <si>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</si>
  <si>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</si>
  <si>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</si>
  <si>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</si>
  <si>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</si>
  <si>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</si>
  <si>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</si>
  <si>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</si>
  <si>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</si>
  <si>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</si>
  <si>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</si>
  <si>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</si>
  <si>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</si>
  <si>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</si>
  <si>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</si>
  <si>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</si>
  <si>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</si>
  <si>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</si>
  <si>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</si>
  <si>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</si>
  <si>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</si>
  <si>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</si>
  <si>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</si>
  <si>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</si>
  <si>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</si>
  <si>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</si>
  <si>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</si>
  <si>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</si>
  <si>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</si>
  <si>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</si>
  <si>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</si>
  <si>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</si>
  <si>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</si>
  <si>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</si>
  <si>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</si>
  <si>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</si>
  <si>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</si>
  <si>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</si>
  <si>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</si>
  <si>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</si>
  <si>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</si>
  <si>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</si>
  <si>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</si>
  <si>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</si>
  <si>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</si>
  <si>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</si>
  <si>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</si>
  <si>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</si>
  <si>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</si>
  <si>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</si>
  <si>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</si>
  <si>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</si>
  <si>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</si>
  <si>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</si>
  <si>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</si>
  <si>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</si>
  <si>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</si>
  <si>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</si>
  <si>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</si>
  <si>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</si>
  <si>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</si>
  <si>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</si>
  <si>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</si>
  <si>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</si>
  <si>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</si>
  <si>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</si>
  <si>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</si>
  <si>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</si>
  <si>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</si>
  <si>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</si>
  <si>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</si>
  <si>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</si>
  <si>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</si>
  <si>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</si>
  <si>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</si>
  <si>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</si>
  <si>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</si>
  <si>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</si>
  <si>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</si>
  <si>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</si>
  <si>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</si>
  <si>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</si>
  <si>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</si>
  <si>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</si>
  <si>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</si>
  <si>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</si>
  <si>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</si>
  <si>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</si>
  <si>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</si>
  <si>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</si>
  <si>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</si>
  <si>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</si>
  <si>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</si>
  <si>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</si>
  <si>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</si>
  <si>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</si>
  <si>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</si>
  <si>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</si>
  <si>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</si>
  <si>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</si>
  <si>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</si>
  <si>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</si>
  <si>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</si>
  <si>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</si>
  <si>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</si>
  <si>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</si>
  <si>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</si>
  <si>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</si>
  <si>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</si>
  <si>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</si>
  <si>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</si>
  <si>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</si>
  <si>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</si>
  <si>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</si>
  <si>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</si>
  <si>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</si>
  <si>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</si>
  <si>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</si>
  <si>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</si>
  <si>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</si>
  <si>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</si>
  <si>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</si>
  <si>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</si>
  <si>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</si>
  <si>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</si>
  <si>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</si>
  <si>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</si>
  <si>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</si>
  <si>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</si>
  <si>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</si>
  <si>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</si>
  <si>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</si>
  <si>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</si>
  <si>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</si>
  <si>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</si>
  <si>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</si>
  <si>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</si>
  <si>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</si>
  <si>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</si>
  <si>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</si>
  <si>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</si>
  <si>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</si>
  <si>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</si>
  <si>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</si>
  <si>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</si>
  <si>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</si>
  <si>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</si>
  <si>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</si>
  <si>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</si>
  <si>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</si>
  <si>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</si>
  <si>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</si>
  <si>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</si>
  <si>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</si>
  <si>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</si>
  <si>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</si>
  <si>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</si>
  <si>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</si>
  <si>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</si>
  <si>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</si>
  <si>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</si>
  <si>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</si>
  <si>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</si>
  <si>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</si>
  <si>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</si>
  <si>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</si>
  <si>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</si>
  <si>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</si>
  <si>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</si>
  <si>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</si>
  <si>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</si>
  <si>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</si>
  <si>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</si>
  <si>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</si>
  <si>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</si>
  <si>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</si>
  <si>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</si>
  <si>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</si>
  <si>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</si>
  <si>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</si>
  <si>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</si>
  <si>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</si>
  <si>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</si>
  <si>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</si>
  <si>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</si>
  <si>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</si>
  <si>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</si>
  <si>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</si>
  <si>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</si>
  <si>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</si>
  <si>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</si>
  <si>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</si>
  <si>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</si>
  <si>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</si>
  <si>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</si>
  <si>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</si>
  <si>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</si>
  <si>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</si>
  <si>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</si>
  <si>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</si>
  <si>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</si>
  <si>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</si>
  <si>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</si>
  <si>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</si>
  <si>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</si>
  <si>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</si>
  <si>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</si>
  <si>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</si>
  <si>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</si>
  <si>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</si>
  <si>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</si>
  <si>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</si>
  <si>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</si>
  <si>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</si>
  <si>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</si>
  <si>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</si>
  <si>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</si>
  <si>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</si>
  <si>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</si>
  <si>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</si>
  <si>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</si>
  <si>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</si>
  <si>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</si>
  <si>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</si>
  <si>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</si>
  <si>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</si>
  <si>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</si>
  <si>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</si>
  <si>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</si>
  <si>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</si>
  <si>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</si>
  <si>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</si>
  <si>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</si>
  <si>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</si>
  <si>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</si>
  <si>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</si>
  <si>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</si>
  <si>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</si>
  <si>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</si>
  <si>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</si>
  <si>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</si>
  <si>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</si>
  <si>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</si>
  <si>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</si>
  <si>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</si>
  <si>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</si>
  <si>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</si>
  <si>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</si>
  <si>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</si>
  <si>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</si>
  <si>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</si>
  <si>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</si>
  <si>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</si>
  <si>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</si>
  <si>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</si>
  <si>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</si>
  <si>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</si>
  <si>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</si>
  <si>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</si>
  <si>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</si>
  <si>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</si>
  <si>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</si>
  <si>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</si>
  <si>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</si>
  <si>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</si>
  <si>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</si>
  <si>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</si>
  <si>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</si>
  <si>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</si>
  <si>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</si>
  <si>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</si>
  <si>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</si>
  <si>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</si>
  <si>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</si>
  <si>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</si>
  <si>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</si>
  <si>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</si>
  <si>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</si>
  <si>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</si>
  <si>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</si>
  <si>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</si>
  <si>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</si>
  <si>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</si>
  <si>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</si>
  <si>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</si>
  <si>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</si>
  <si>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</si>
  <si>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</si>
  <si>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</si>
  <si>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</si>
  <si>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</si>
  <si>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</si>
  <si>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</si>
  <si>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</si>
  <si>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</si>
  <si>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</si>
  <si>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</si>
  <si>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</si>
  <si>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</si>
  <si>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</si>
  <si>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</si>
  <si>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</si>
  <si>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</si>
  <si>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</si>
  <si>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</si>
  <si>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</si>
  <si>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</si>
  <si>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</si>
  <si>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</si>
  <si>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</si>
  <si>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</si>
  <si>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</si>
  <si>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</si>
  <si>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</si>
  <si>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</si>
  <si>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</si>
  <si>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</si>
  <si>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</si>
  <si>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</si>
  <si>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</si>
  <si>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</si>
  <si>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</si>
  <si>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</si>
  <si>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</si>
  <si>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</si>
  <si>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</si>
  <si>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</si>
  <si>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</si>
  <si>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</si>
  <si>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</si>
  <si>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</si>
  <si>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</si>
  <si>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</si>
  <si>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</si>
  <si>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</si>
  <si>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</si>
  <si>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</si>
  <si>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</si>
  <si>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</si>
  <si>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</si>
  <si>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</si>
  <si>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</si>
  <si>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</si>
  <si>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</si>
  <si>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</si>
  <si>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</si>
  <si>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</si>
  <si>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</si>
  <si>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</si>
  <si>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</si>
  <si>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</si>
  <si>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</si>
  <si>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</si>
  <si>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</si>
  <si>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</si>
  <si>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</si>
  <si>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</si>
  <si>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</si>
  <si>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</si>
  <si>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</si>
  <si>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</si>
  <si>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</si>
  <si>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</si>
  <si>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</si>
  <si>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</si>
  <si>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</si>
  <si>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</si>
  <si>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</si>
  <si>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</si>
  <si>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</si>
  <si>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</si>
  <si>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</si>
  <si>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</si>
  <si>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</si>
  <si>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</si>
  <si>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</si>
  <si>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</si>
  <si>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</si>
  <si>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</si>
  <si>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</si>
  <si>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</si>
  <si>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</si>
  <si>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</si>
  <si>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</si>
  <si>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</si>
  <si>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</si>
  <si>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</si>
  <si>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</si>
  <si>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</si>
  <si>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</si>
  <si>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</si>
  <si>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</si>
  <si>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</si>
  <si>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</si>
  <si>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</si>
  <si>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</si>
  <si>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</si>
  <si>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</si>
  <si>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</si>
  <si>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</si>
  <si>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</si>
  <si>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</si>
  <si>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</si>
  <si>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</si>
  <si>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</si>
  <si>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</si>
  <si>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</si>
  <si>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</si>
  <si>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</si>
  <si>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</si>
  <si>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</si>
  <si>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</si>
  <si>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</si>
  <si>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</si>
  <si>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</si>
  <si>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</si>
  <si>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</si>
  <si>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</si>
  <si>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</si>
  <si>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</si>
  <si>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</si>
  <si>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</si>
  <si>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</si>
  <si>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</si>
  <si>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</si>
  <si>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</si>
  <si>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</si>
  <si>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</si>
  <si>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</si>
  <si>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</si>
  <si>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</si>
  <si>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</si>
  <si>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</si>
  <si>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</si>
  <si>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</si>
  <si>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</si>
  <si>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</si>
  <si>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</si>
  <si>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</si>
  <si>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</si>
  <si>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</si>
  <si>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</si>
  <si>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</si>
  <si>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</si>
  <si>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</si>
  <si>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</si>
  <si>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</si>
  <si>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</si>
  <si>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</si>
  <si>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</si>
  <si>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</si>
  <si>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</si>
  <si>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</si>
  <si>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</si>
  <si>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</si>
  <si>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</si>
  <si>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</si>
  <si>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</si>
  <si>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</si>
  <si>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</si>
  <si>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</si>
  <si>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</si>
  <si>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</si>
  <si>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</si>
  <si>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</si>
  <si>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</si>
  <si>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</si>
  <si>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</si>
  <si>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</si>
  <si>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</si>
  <si>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</si>
  <si>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</si>
  <si>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</si>
  <si>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</si>
  <si>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</si>
  <si>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</si>
  <si>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</si>
  <si>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</si>
  <si>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</si>
  <si>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</si>
  <si>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</si>
  <si>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</si>
  <si>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</si>
  <si>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</si>
  <si>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</si>
  <si>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</si>
  <si>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</si>
  <si>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</si>
  <si>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</si>
  <si>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</si>
  <si>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</si>
  <si>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</si>
  <si>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</si>
  <si>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</si>
  <si>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</si>
  <si>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</si>
  <si>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</si>
  <si>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</si>
  <si>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</si>
  <si>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</si>
  <si>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</si>
  <si>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</si>
  <si>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</si>
  <si>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</si>
  <si>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</si>
  <si>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</si>
  <si>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</si>
  <si>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</si>
  <si>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</si>
  <si>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</si>
  <si>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</si>
  <si>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</si>
  <si>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</si>
  <si>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</si>
  <si>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</si>
  <si>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</si>
  <si>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</si>
  <si>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</si>
  <si>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</si>
  <si>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</si>
  <si>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</si>
  <si>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</si>
  <si>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</si>
  <si>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</si>
  <si>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</si>
  <si>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</si>
  <si>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</si>
  <si>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</si>
  <si>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</si>
  <si>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</si>
  <si>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</si>
  <si>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</si>
  <si>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</si>
  <si>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</si>
  <si>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</si>
  <si>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</si>
  <si>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</si>
  <si>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</si>
  <si>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</si>
  <si>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</si>
  <si>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</si>
  <si>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</si>
  <si>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</si>
  <si>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</si>
  <si>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</si>
  <si>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</si>
  <si>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</si>
  <si>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</si>
  <si>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</si>
  <si>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</si>
  <si>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</si>
  <si>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</si>
  <si>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</si>
  <si>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</si>
  <si>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</si>
  <si>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</si>
  <si>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</si>
  <si>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</si>
  <si>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</si>
  <si>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</si>
  <si>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</si>
  <si>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</si>
  <si>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</si>
  <si>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</si>
  <si>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</si>
  <si>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</si>
  <si>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</si>
  <si>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</si>
  <si>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</si>
  <si>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</si>
  <si>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</si>
  <si>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</si>
  <si>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</si>
  <si>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</si>
  <si>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</si>
  <si>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</si>
  <si>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</si>
  <si>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</si>
  <si>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</si>
  <si>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</si>
  <si>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</si>
  <si>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</si>
  <si>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</si>
  <si>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</si>
  <si>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</si>
  <si>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</si>
  <si>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</si>
  <si>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</si>
  <si>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</si>
  <si>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</si>
  <si>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</si>
  <si>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</si>
  <si>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</si>
  <si>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</si>
  <si>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</si>
  <si>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</si>
  <si>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</si>
  <si>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</si>
  <si>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</si>
  <si>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</si>
  <si>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</si>
  <si>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</si>
  <si>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</si>
  <si>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</si>
  <si>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</si>
  <si>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</si>
  <si>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</si>
  <si>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</si>
  <si>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</si>
  <si>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</si>
  <si>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</si>
  <si>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</si>
  <si>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</si>
  <si>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</si>
  <si>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</si>
  <si>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</si>
  <si>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</si>
  <si>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</si>
  <si>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</si>
  <si>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</si>
  <si>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</si>
  <si>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</si>
  <si>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</si>
  <si>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</si>
  <si>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</si>
  <si>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</si>
  <si>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</si>
  <si>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</si>
  <si>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</si>
  <si>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</si>
  <si>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</si>
  <si>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</si>
  <si>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</si>
  <si>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</si>
  <si>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</si>
  <si>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</si>
  <si>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</si>
  <si>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</si>
  <si>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</si>
  <si>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</si>
  <si>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</si>
  <si>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</si>
  <si>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</si>
  <si>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</si>
  <si>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</si>
  <si>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</si>
  <si>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</si>
  <si>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</si>
  <si>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</si>
  <si>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</si>
  <si>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</si>
  <si>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</si>
  <si>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</si>
  <si>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</si>
  <si>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</si>
  <si>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</si>
  <si>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</si>
  <si>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</si>
  <si>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</si>
  <si>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</si>
  <si>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</si>
  <si>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</si>
  <si>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</si>
  <si>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</si>
  <si>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</si>
  <si>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</si>
  <si>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</si>
  <si>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</si>
  <si>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</si>
  <si>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</si>
  <si>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</si>
  <si>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</si>
  <si>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</si>
  <si>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</si>
  <si>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</si>
  <si>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</si>
  <si>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</si>
  <si>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</si>
  <si>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</si>
  <si>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</si>
  <si>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</si>
  <si>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</si>
  <si>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</si>
  <si>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</si>
  <si>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</si>
  <si>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</si>
  <si>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</si>
  <si>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</si>
  <si>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</si>
  <si>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</si>
  <si>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</si>
  <si>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</si>
  <si>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</si>
  <si>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</si>
  <si>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</si>
  <si>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</si>
  <si>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</si>
  <si>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</si>
  <si>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</si>
  <si>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</si>
  <si>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</si>
  <si>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</si>
  <si>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</si>
  <si>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</si>
  <si>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</si>
  <si>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</si>
  <si>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</si>
  <si>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</si>
  <si>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</si>
  <si>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</si>
  <si>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</si>
  <si>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</si>
  <si>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</si>
  <si>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</si>
  <si>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</si>
  <si>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</si>
  <si>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</si>
  <si>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</si>
  <si>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</si>
  <si>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</si>
  <si>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</si>
  <si>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</si>
  <si>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</si>
  <si>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</si>
  <si>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</si>
  <si>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</si>
  <si>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</si>
  <si>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</si>
  <si>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</si>
  <si>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</si>
  <si>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</si>
  <si>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</si>
  <si>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</si>
  <si>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</si>
  <si>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</si>
  <si>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</si>
  <si>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</si>
  <si>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</si>
  <si>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</si>
  <si>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</si>
  <si>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</si>
  <si>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</si>
  <si>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</si>
  <si>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</si>
  <si>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</si>
  <si>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</si>
  <si>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</si>
  <si>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</si>
  <si>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</si>
  <si>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</si>
  <si>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</si>
  <si>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</si>
  <si>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</si>
  <si>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</si>
  <si>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</si>
  <si>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</si>
  <si>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</si>
  <si>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</si>
  <si>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</si>
  <si>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</si>
  <si>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</si>
  <si>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</si>
  <si>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</si>
  <si>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</si>
  <si>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</si>
  <si>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</si>
  <si>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</si>
  <si>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</si>
  <si>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</si>
  <si>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</si>
  <si>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</si>
  <si>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</si>
  <si>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</si>
  <si>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</si>
  <si>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</si>
  <si>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</si>
  <si>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</si>
  <si>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</si>
  <si>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</si>
  <si>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</si>
  <si>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</si>
  <si>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</si>
  <si>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</si>
  <si>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</si>
  <si>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</si>
  <si>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</si>
  <si>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</si>
  <si>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</si>
  <si>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</si>
  <si>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</si>
  <si>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</si>
  <si>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</si>
  <si>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</si>
  <si>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</si>
  <si>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</si>
  <si>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</si>
  <si>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</si>
  <si>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</si>
  <si>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</si>
  <si>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</si>
  <si>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</si>
  <si>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</si>
  <si>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</si>
  <si>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</si>
  <si>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</si>
  <si>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</si>
  <si>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</si>
  <si>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</si>
  <si>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</si>
  <si>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</si>
  <si>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</si>
  <si>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</si>
  <si>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</si>
  <si>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</si>
  <si>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</si>
  <si>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</si>
  <si>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</si>
  <si>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</si>
  <si>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</si>
  <si>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</si>
  <si>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</si>
  <si>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</si>
  <si>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</si>
  <si>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</si>
  <si>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</si>
  <si>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</si>
  <si>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</si>
  <si>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</si>
  <si>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</si>
  <si>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</si>
  <si>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</si>
  <si>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</si>
  <si>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</si>
  <si>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</si>
  <si>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</si>
  <si>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</si>
  <si>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</si>
  <si>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</si>
  <si>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</si>
  <si>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</si>
  <si>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</si>
  <si>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</si>
  <si>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</si>
  <si>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</si>
  <si>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</si>
  <si>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</si>
  <si>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</si>
  <si>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</si>
  <si>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</si>
  <si>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</si>
  <si>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</si>
  <si>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</si>
  <si>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</si>
  <si>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</si>
  <si>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</si>
  <si>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</si>
  <si>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</si>
  <si>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</si>
  <si>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</si>
  <si>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</si>
  <si>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</si>
  <si>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</si>
  <si>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</si>
  <si>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</si>
  <si>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</si>
  <si>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</si>
  <si>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</si>
  <si>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</si>
  <si>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</si>
  <si>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</si>
  <si>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</si>
  <si>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</si>
  <si>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</si>
  <si>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</si>
  <si>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</si>
  <si>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</si>
  <si>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</si>
  <si>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</si>
  <si>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</si>
  <si>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</si>
  <si>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</si>
  <si>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</si>
  <si>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</si>
  <si>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</si>
  <si>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</si>
  <si>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</si>
  <si>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</si>
  <si>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</si>
  <si>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</si>
  <si>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</si>
  <si>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</si>
  <si>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</si>
  <si>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</si>
  <si>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</si>
  <si>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</si>
  <si>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</si>
  <si>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</si>
  <si>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</si>
  <si>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</si>
  <si>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</si>
  <si>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</si>
  <si>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</si>
  <si>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</si>
  <si>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</si>
  <si>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</si>
  <si>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</si>
  <si>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</si>
  <si>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</si>
  <si>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</si>
  <si>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</si>
  <si>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</si>
  <si>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</si>
  <si>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</si>
  <si>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</si>
  <si>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</si>
  <si>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</si>
  <si>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</si>
  <si>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</si>
  <si>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</si>
  <si>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</si>
  <si>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</si>
  <si>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</si>
  <si>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</si>
  <si>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</si>
  <si>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</si>
  <si>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</si>
  <si>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</si>
  <si>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</si>
  <si>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</si>
  <si>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</si>
  <si>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</si>
  <si>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</si>
  <si>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</si>
  <si>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</si>
  <si>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</si>
  <si>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</si>
  <si>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</si>
  <si>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</si>
  <si>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</si>
  <si>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</si>
  <si>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</si>
  <si>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</si>
  <si>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</si>
  <si>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</si>
  <si>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</si>
  <si>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</si>
  <si>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</si>
  <si>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</si>
  <si>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</si>
  <si>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</si>
  <si>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</si>
  <si>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</si>
  <si>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</si>
  <si>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</si>
  <si>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</si>
  <si>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</si>
  <si>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</si>
  <si>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</si>
  <si>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</si>
  <si>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</si>
  <si>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</si>
  <si>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</si>
  <si>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</si>
  <si>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</si>
  <si>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</si>
  <si>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</si>
  <si>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</si>
  <si>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</si>
  <si>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</si>
  <si>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</si>
  <si>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</si>
  <si>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</si>
  <si>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</si>
  <si>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</si>
  <si>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</si>
  <si>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</si>
  <si>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</si>
  <si>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</si>
  <si>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</si>
  <si>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</si>
  <si>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</si>
  <si>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</si>
  <si>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</si>
  <si>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</si>
  <si>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</si>
  <si>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</si>
  <si>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</si>
  <si>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</si>
  <si>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</si>
  <si>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</si>
  <si>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</si>
  <si>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</si>
  <si>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</si>
  <si>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</si>
  <si>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</si>
  <si>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</si>
  <si>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</si>
  <si>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</si>
  <si>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</si>
  <si>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</si>
  <si>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</si>
  <si>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</si>
  <si>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</si>
  <si>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</si>
  <si>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</si>
  <si>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</si>
  <si>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</si>
  <si>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</si>
  <si>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</si>
  <si>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</si>
  <si>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</si>
  <si>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</si>
  <si>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</si>
  <si>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</si>
  <si>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</si>
  <si>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</si>
  <si>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</si>
  <si>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</si>
  <si>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</si>
  <si>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</si>
  <si>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</si>
  <si>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</si>
  <si>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</si>
  <si>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</si>
  <si>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</si>
  <si>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</si>
  <si>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</si>
  <si>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</si>
  <si>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</si>
  <si>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</si>
  <si>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</si>
  <si>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</si>
  <si>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</si>
  <si>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</si>
  <si>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</si>
  <si>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</si>
  <si>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</si>
  <si>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</si>
  <si>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</si>
  <si>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</si>
  <si>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</si>
  <si>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</si>
  <si>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</si>
  <si>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</si>
  <si>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</si>
  <si>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</si>
  <si>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</si>
  <si>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</si>
  <si>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</si>
  <si>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</si>
  <si>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</si>
  <si>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</si>
  <si>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</si>
  <si>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</si>
  <si>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</si>
  <si>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</si>
  <si>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</si>
  <si>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</si>
  <si>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</si>
  <si>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</si>
  <si>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</si>
  <si>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</si>
  <si>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</si>
  <si>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</si>
  <si>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</si>
  <si>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</si>
  <si>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</si>
  <si>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</si>
  <si>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</si>
  <si>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</si>
  <si>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</si>
  <si>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</si>
  <si>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</si>
  <si>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</si>
  <si>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</si>
  <si>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</si>
  <si>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</si>
  <si>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</si>
  <si>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</si>
  <si>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</si>
  <si>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</si>
  <si>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</si>
  <si>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</si>
  <si>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</si>
  <si>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</si>
  <si>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</si>
  <si>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</si>
  <si>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</si>
  <si>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</si>
  <si>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</si>
  <si>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</si>
  <si>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</si>
  <si>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</si>
  <si>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</si>
  <si>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</si>
  <si>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</si>
  <si>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</si>
  <si>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</si>
  <si>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</si>
  <si>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</si>
  <si>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</si>
  <si>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</si>
  <si>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</si>
  <si>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</si>
  <si>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</si>
  <si>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</si>
  <si>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</si>
  <si>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</si>
  <si>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</si>
  <si>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</si>
  <si>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</si>
  <si>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</si>
  <si>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</si>
  <si>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</si>
  <si>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</si>
  <si>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</si>
  <si>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</si>
  <si>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</si>
  <si>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</si>
  <si>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</si>
  <si>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</si>
  <si>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</si>
  <si>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</si>
  <si>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</si>
  <si>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</si>
  <si>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</si>
  <si>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</si>
  <si>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</si>
  <si>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</si>
  <si>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</si>
  <si>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</si>
  <si>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</si>
  <si>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</si>
  <si>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</si>
  <si>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</si>
  <si>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</si>
  <si>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</si>
  <si>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</si>
  <si>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</si>
  <si>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</si>
  <si>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</si>
  <si>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</si>
  <si>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</si>
  <si>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</si>
  <si>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</si>
  <si>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</si>
  <si>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</si>
  <si>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</si>
  <si>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</si>
  <si>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</si>
  <si>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</si>
  <si>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</si>
  <si>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</si>
  <si>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</si>
  <si>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</si>
  <si>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</si>
  <si>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</si>
  <si>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</si>
  <si>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</si>
  <si>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</si>
  <si>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</si>
  <si>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</si>
  <si>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</si>
  <si>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</si>
  <si>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</si>
  <si>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</si>
  <si>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</si>
  <si>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</si>
  <si>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</si>
  <si>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</si>
  <si>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</si>
  <si>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</si>
  <si>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</si>
  <si>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</si>
  <si>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</si>
  <si>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</si>
  <si>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</si>
  <si>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</si>
  <si>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</si>
  <si>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</si>
  <si>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</si>
  <si>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</si>
  <si>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</si>
  <si>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</si>
  <si>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</si>
  <si>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</si>
  <si>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</si>
  <si>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</si>
  <si>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</si>
  <si>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</si>
  <si>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</si>
  <si>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</si>
  <si>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</si>
  <si>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</si>
  <si>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</si>
  <si>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</si>
  <si>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</si>
  <si>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</si>
  <si>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</si>
  <si>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</si>
  <si>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</si>
  <si>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</si>
  <si>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</si>
  <si>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</si>
  <si>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</si>
  <si>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</si>
  <si>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</si>
  <si>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</si>
  <si>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</si>
  <si>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</si>
  <si>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</si>
  <si>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</si>
  <si>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</si>
  <si>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</si>
  <si>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</si>
  <si>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</si>
  <si>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</si>
  <si>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</si>
  <si>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</si>
  <si>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</si>
  <si>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</si>
  <si>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</si>
  <si>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</si>
  <si>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</si>
  <si>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</si>
  <si>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</si>
  <si>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</si>
  <si>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</si>
  <si>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</si>
  <si>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</si>
  <si>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</si>
  <si>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</si>
  <si>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</si>
  <si>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</si>
  <si>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</si>
  <si>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</si>
  <si>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</si>
  <si>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</si>
  <si>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</si>
  <si>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</si>
  <si>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</si>
  <si>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</si>
  <si>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</si>
  <si>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</si>
  <si>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</si>
  <si>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</si>
  <si>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</si>
  <si>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</si>
  <si>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</si>
  <si>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</si>
  <si>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</si>
  <si>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</si>
  <si>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</si>
  <si>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</si>
  <si>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</si>
  <si>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</si>
  <si>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</si>
  <si>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</si>
  <si>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</si>
  <si>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</si>
  <si>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</si>
  <si>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</si>
  <si>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</si>
  <si>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</si>
  <si>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</si>
  <si>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</si>
  <si>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</si>
  <si>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</si>
  <si>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</si>
  <si>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</si>
  <si>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</si>
  <si>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</si>
  <si>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</si>
  <si>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</si>
  <si>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</si>
  <si>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</si>
  <si>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</si>
  <si>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</si>
  <si>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</si>
  <si>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</si>
  <si>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</si>
  <si>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</si>
  <si>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</si>
  <si>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</si>
  <si>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</si>
  <si>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</si>
  <si>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</si>
  <si>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</si>
  <si>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</si>
  <si>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</si>
  <si>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</si>
  <si>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</si>
  <si>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</si>
  <si>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</si>
  <si>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</si>
  <si>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</si>
  <si>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</si>
  <si>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</si>
  <si>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</si>
  <si>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</si>
  <si>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</si>
  <si>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</si>
  <si>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</si>
  <si>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</si>
  <si>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</si>
  <si>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</si>
  <si>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</si>
  <si>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</si>
  <si>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</si>
  <si>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</si>
  <si>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</si>
  <si>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</si>
  <si>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</si>
  <si>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</si>
  <si>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</si>
  <si>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</si>
  <si>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</si>
  <si>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</si>
  <si>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</si>
  <si>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</si>
  <si>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</si>
  <si>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</si>
  <si>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</si>
  <si>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</si>
  <si>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</si>
  <si>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</si>
  <si>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</si>
  <si>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</si>
  <si>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</si>
  <si>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</si>
  <si>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</si>
  <si>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</si>
  <si>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</si>
  <si>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</si>
  <si>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</si>
  <si>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</si>
  <si>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</si>
  <si>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</si>
  <si>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</si>
  <si>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</si>
  <si>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</si>
  <si>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</si>
  <si>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</si>
  <si>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</si>
  <si>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</si>
  <si>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</si>
  <si>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</si>
  <si>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</si>
  <si>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</si>
  <si>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</si>
  <si>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</si>
  <si>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</si>
  <si>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</si>
  <si>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</si>
  <si>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</si>
  <si>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</si>
  <si>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</si>
  <si>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</si>
  <si>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</si>
  <si>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</si>
  <si>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</si>
  <si>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</si>
  <si>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</si>
  <si>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</si>
  <si>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</si>
  <si>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</si>
  <si>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</si>
  <si>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</si>
  <si>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</si>
  <si>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</si>
  <si>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</si>
  <si>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</si>
  <si>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</si>
  <si>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</si>
  <si>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</si>
  <si>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</si>
  <si>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</si>
  <si>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</si>
  <si>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</si>
  <si>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</si>
  <si>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</si>
  <si>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</si>
  <si>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</si>
  <si>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</si>
  <si>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</si>
  <si>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</si>
  <si>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</si>
  <si>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</si>
  <si>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</si>
  <si>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</si>
  <si>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</si>
  <si>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</si>
  <si>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</si>
  <si>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</si>
  <si>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</si>
  <si>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</si>
  <si>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</si>
  <si>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</si>
  <si>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</si>
  <si>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</si>
  <si>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</si>
  <si>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</si>
  <si>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</si>
  <si>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</si>
  <si>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</si>
  <si>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</si>
  <si>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</si>
  <si>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</si>
  <si>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</si>
  <si>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</si>
  <si>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</si>
  <si>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</si>
  <si>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</si>
  <si>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</si>
  <si>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</si>
  <si>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</si>
  <si>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</si>
  <si>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</si>
  <si>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</si>
  <si>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</si>
  <si>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</si>
  <si>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</si>
  <si>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</si>
  <si>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</si>
  <si>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</si>
  <si>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</si>
  <si>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</si>
  <si>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</si>
  <si>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</si>
  <si>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</si>
  <si>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</si>
  <si>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</si>
  <si>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</si>
  <si>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</si>
  <si>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</si>
  <si>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</si>
  <si>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</si>
  <si>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</si>
  <si>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</si>
  <si>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</si>
  <si>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</si>
  <si>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</si>
  <si>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</si>
  <si>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</si>
  <si>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</si>
  <si>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</si>
  <si>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</si>
  <si>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</si>
  <si>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</si>
  <si>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</si>
  <si>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</si>
  <si>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</si>
  <si>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</si>
  <si>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</si>
  <si>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</si>
  <si>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</si>
  <si>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</si>
  <si>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</si>
  <si>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</si>
  <si>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</si>
  <si>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</si>
  <si>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</si>
  <si>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</si>
  <si>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</si>
  <si>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</si>
  <si>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</si>
  <si>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</si>
  <si>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</si>
  <si>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</si>
  <si>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</si>
  <si>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</si>
  <si>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</si>
  <si>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</si>
  <si>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</si>
  <si>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</si>
  <si>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</si>
  <si>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</si>
  <si>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</si>
  <si>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</si>
  <si>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</si>
  <si>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</si>
  <si>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</si>
  <si>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</si>
  <si>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</si>
  <si>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</si>
  <si>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</si>
  <si>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</si>
  <si>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</si>
  <si>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</si>
  <si>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</si>
  <si>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</si>
  <si>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</si>
  <si>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</si>
  <si>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</si>
  <si>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</si>
  <si>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</si>
  <si>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</si>
  <si>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</si>
  <si>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</si>
  <si>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</si>
  <si>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</si>
  <si>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</si>
  <si>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</si>
  <si>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</si>
  <si>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</si>
  <si>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</si>
  <si>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</si>
  <si>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</si>
  <si>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</si>
  <si>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</si>
  <si>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</si>
  <si>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</si>
  <si>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</si>
  <si>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</si>
  <si>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</si>
  <si>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</si>
  <si>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</si>
  <si>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</si>
  <si>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</si>
  <si>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</si>
  <si>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</si>
  <si>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</si>
  <si>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</si>
  <si>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</si>
  <si>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</si>
  <si>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</si>
  <si>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</si>
  <si>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</si>
  <si>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</si>
  <si>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</si>
  <si>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</si>
  <si>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</si>
  <si>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</si>
  <si>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</si>
  <si>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</si>
  <si>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</si>
  <si>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</si>
  <si>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</si>
  <si>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</si>
  <si>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</si>
  <si>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</si>
  <si>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</si>
  <si>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</si>
  <si>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</si>
  <si>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</si>
  <si>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</si>
  <si>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</si>
  <si>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</si>
  <si>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</si>
  <si>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</si>
  <si>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</si>
  <si>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</si>
  <si>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</si>
  <si>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</si>
  <si>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</si>
  <si>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</si>
  <si>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</si>
  <si>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</si>
  <si>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</si>
  <si>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</si>
  <si>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</si>
  <si>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</si>
  <si>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</si>
  <si>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</si>
  <si>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</si>
  <si>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</si>
  <si>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</si>
  <si>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</si>
  <si>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</si>
  <si>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</si>
  <si>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</si>
  <si>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</si>
  <si>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</si>
  <si>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</si>
  <si>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</si>
  <si>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</si>
  <si>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</si>
  <si>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</si>
  <si>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</si>
  <si>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</si>
  <si>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</si>
  <si>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</si>
  <si>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</si>
  <si>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</si>
  <si>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</si>
  <si>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</si>
  <si>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</si>
  <si>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</si>
  <si>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</si>
  <si>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</si>
  <si>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</si>
  <si>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</si>
  <si>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</si>
  <si>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</si>
  <si>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</si>
  <si>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</si>
  <si>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</si>
  <si>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</si>
  <si>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</si>
  <si>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</si>
  <si>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</si>
  <si>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</si>
  <si>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</si>
  <si>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</si>
  <si>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</si>
  <si>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</si>
  <si>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</si>
  <si>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</si>
  <si>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</si>
  <si>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</si>
  <si>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</si>
  <si>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</si>
  <si>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</si>
  <si>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</si>
  <si>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</si>
  <si>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</si>
  <si>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</si>
  <si>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</si>
  <si>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</si>
  <si>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</si>
  <si>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</si>
  <si>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</si>
  <si>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</si>
  <si>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</si>
  <si>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</si>
  <si>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</si>
  <si>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</si>
  <si>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</si>
  <si>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</si>
  <si>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</si>
  <si>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</si>
  <si>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</si>
  <si>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</si>
  <si>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</si>
  <si>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</si>
  <si>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</si>
  <si>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</si>
  <si>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</si>
  <si>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</si>
  <si>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</si>
  <si>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</si>
  <si>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</si>
  <si>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</si>
  <si>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</si>
  <si>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</si>
  <si>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</si>
  <si>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</si>
  <si>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</si>
  <si>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</si>
  <si>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</si>
  <si>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</si>
  <si>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</si>
  <si>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</si>
  <si>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</si>
  <si>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</si>
  <si>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</si>
  <si>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</si>
  <si>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</si>
  <si>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</si>
  <si>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</si>
  <si>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</si>
  <si>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</si>
  <si>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</si>
  <si>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</si>
  <si>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</si>
  <si>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</si>
  <si>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</si>
  <si>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</si>
  <si>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</si>
  <si>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</si>
  <si>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</si>
  <si>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</si>
  <si>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</si>
  <si>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</si>
  <si>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</si>
  <si>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</si>
  <si>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</si>
  <si>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</si>
  <si>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</si>
  <si>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</si>
  <si>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</si>
  <si>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</si>
  <si>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</si>
  <si>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</si>
  <si>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</si>
  <si>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</si>
  <si>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</si>
  <si>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</si>
  <si>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</si>
  <si>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</si>
  <si>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</si>
  <si>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</si>
  <si>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</si>
  <si>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</si>
  <si>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</si>
  <si>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</si>
  <si>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</si>
  <si>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</si>
  <si>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</si>
  <si>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</si>
  <si>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</si>
  <si>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</si>
  <si>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</si>
  <si>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</si>
  <si>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</si>
  <si>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</si>
  <si>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</si>
  <si>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</si>
  <si>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</si>
  <si>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</si>
  <si>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</si>
  <si>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</si>
  <si>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</si>
  <si>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</si>
  <si>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</si>
  <si>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</si>
  <si>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</si>
  <si>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</si>
  <si>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</si>
  <si>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</si>
  <si>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</si>
  <si>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</si>
  <si>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</si>
  <si>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</si>
  <si>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</si>
  <si>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</si>
  <si>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</si>
  <si>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</si>
  <si>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</si>
  <si>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</si>
  <si>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</si>
  <si>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</si>
  <si>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</si>
  <si>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</si>
  <si>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</si>
  <si>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</si>
  <si>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</si>
  <si>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</si>
  <si>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</si>
  <si>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</si>
  <si>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</si>
  <si>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</si>
  <si>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</si>
  <si>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</si>
  <si>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</si>
  <si>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</si>
  <si>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</si>
  <si>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</si>
  <si>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</si>
  <si>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</si>
  <si>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</si>
  <si>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</si>
  <si>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</si>
  <si>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</si>
  <si>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</si>
  <si>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</si>
  <si>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</si>
  <si>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</si>
  <si>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</si>
  <si>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</si>
  <si>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</si>
  <si>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</si>
  <si>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</si>
  <si>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</si>
  <si>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</si>
  <si>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</si>
  <si>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</si>
  <si>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</si>
  <si>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</si>
  <si>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</si>
  <si>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</si>
  <si>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</si>
  <si>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</si>
  <si>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</si>
  <si>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</si>
  <si>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</si>
  <si>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</si>
  <si>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</si>
  <si>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</si>
  <si>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</si>
  <si>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</si>
  <si>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</si>
  <si>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</si>
  <si>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</si>
  <si>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</si>
  <si>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</si>
  <si>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</si>
  <si>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</si>
  <si>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</si>
  <si>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</si>
  <si>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</si>
  <si>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</si>
  <si>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</si>
  <si>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</si>
  <si>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</si>
  <si>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</si>
  <si>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</si>
  <si>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</si>
  <si>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</si>
  <si>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</si>
  <si>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</si>
  <si>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</si>
  <si>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</si>
  <si>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</si>
  <si>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</si>
  <si>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</si>
  <si>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</si>
  <si>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</si>
  <si>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</si>
  <si>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</si>
  <si>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</si>
  <si>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</si>
  <si>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</si>
  <si>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</si>
  <si>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</si>
  <si>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</si>
  <si>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</si>
  <si>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</si>
  <si>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</si>
  <si>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</si>
  <si>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</si>
  <si>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</si>
  <si>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</si>
  <si>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</si>
  <si>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</si>
  <si>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</si>
  <si>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</si>
  <si>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</si>
  <si>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</si>
  <si>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</si>
  <si>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</si>
  <si>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</si>
  <si>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</si>
  <si>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</si>
  <si>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</si>
  <si>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</si>
  <si>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</si>
  <si>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</si>
  <si>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</si>
  <si>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</si>
  <si>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</si>
  <si>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</si>
  <si>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</si>
  <si>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</si>
  <si>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</si>
  <si>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</si>
  <si>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</si>
  <si>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</si>
  <si>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</si>
  <si>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</si>
  <si>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</si>
  <si>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</si>
  <si>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</si>
  <si>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</si>
  <si>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</si>
  <si>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</si>
  <si>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</si>
  <si>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</si>
  <si>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</si>
  <si>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</si>
  <si>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</si>
  <si>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</si>
  <si>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</si>
  <si>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</si>
  <si>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</si>
  <si>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</si>
  <si>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</si>
  <si>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</si>
  <si>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</si>
  <si>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</si>
  <si>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</si>
  <si>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</si>
  <si>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</si>
  <si>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</si>
  <si>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</si>
  <si>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</si>
  <si>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</si>
  <si>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</si>
  <si>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</si>
  <si>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</si>
  <si>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</si>
  <si>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</si>
  <si>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</si>
  <si>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</si>
  <si>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</si>
  <si>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</si>
  <si>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</si>
  <si>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</si>
  <si>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</si>
  <si>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</si>
  <si>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</si>
  <si>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</si>
  <si>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</si>
  <si>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</si>
  <si>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</si>
  <si>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</si>
  <si>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</si>
  <si>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</si>
  <si>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</si>
  <si>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</si>
  <si>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</si>
  <si>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</si>
  <si>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</si>
  <si>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</si>
  <si>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</si>
  <si>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</si>
  <si>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</si>
  <si>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</si>
  <si>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</si>
  <si>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</si>
  <si>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</si>
  <si>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</si>
  <si>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</si>
  <si>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</si>
  <si>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</si>
  <si>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</si>
  <si>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</si>
  <si>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</si>
  <si>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</si>
  <si>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</si>
  <si>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</si>
  <si>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</si>
  <si>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</si>
  <si>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</si>
  <si>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</si>
  <si>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</si>
  <si>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</si>
  <si>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</si>
  <si>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</si>
  <si>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</si>
  <si>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</si>
  <si>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</si>
  <si>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</si>
  <si>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</si>
  <si>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</si>
  <si>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</si>
  <si>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</si>
  <si>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</si>
  <si>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</si>
  <si>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</si>
  <si>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</si>
  <si>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</si>
  <si>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</si>
  <si>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</si>
  <si>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</si>
  <si>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</si>
  <si>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</si>
  <si>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</si>
  <si>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</si>
  <si>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</si>
  <si>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</si>
  <si>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</si>
  <si>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</si>
  <si>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</si>
  <si>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</si>
  <si>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</si>
  <si>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</si>
  <si>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</si>
  <si>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</si>
  <si>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</si>
  <si>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</si>
  <si>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</si>
  <si>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</si>
  <si>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</si>
  <si>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</si>
  <si>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</si>
  <si>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</si>
  <si>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</si>
  <si>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</si>
  <si>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</si>
  <si>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</si>
  <si>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</si>
  <si>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</si>
  <si>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</si>
  <si>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</si>
  <si>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</si>
  <si>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</si>
  <si>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</si>
  <si>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</si>
  <si>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</si>
  <si>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</si>
  <si>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</si>
  <si>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</si>
  <si>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</si>
  <si>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</si>
  <si>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</si>
  <si>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</si>
  <si>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</si>
  <si>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</si>
  <si>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</si>
  <si>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</si>
  <si>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</si>
  <si>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</si>
  <si>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</si>
  <si>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</si>
  <si>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</si>
  <si>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</si>
  <si>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</si>
  <si>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</si>
  <si>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</si>
  <si>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</si>
  <si>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</si>
  <si>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</si>
  <si>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</si>
  <si>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</si>
  <si>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</si>
  <si>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</si>
  <si>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</si>
  <si>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</si>
  <si>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</si>
  <si>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</si>
  <si>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</si>
  <si>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</si>
  <si>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</si>
  <si>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</si>
  <si>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</si>
  <si>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</si>
  <si>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</si>
  <si>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</si>
  <si>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</si>
  <si>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</si>
  <si>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</si>
  <si>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</si>
  <si>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</si>
  <si>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</si>
  <si>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</si>
  <si>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</si>
  <si>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</si>
  <si>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</si>
  <si>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</si>
  <si>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</si>
  <si>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</si>
  <si>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</si>
  <si>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</si>
  <si>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</si>
  <si>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</si>
  <si>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</si>
  <si>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</si>
  <si>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</si>
  <si>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</si>
  <si>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</si>
  <si>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</si>
  <si>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</si>
  <si>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</si>
  <si>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</si>
  <si>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</si>
  <si>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</si>
  <si>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</si>
  <si>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</si>
  <si>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</si>
  <si>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</si>
  <si>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</si>
  <si>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</si>
  <si>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</si>
  <si>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</si>
  <si>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</si>
  <si>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</si>
  <si>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</si>
  <si>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</si>
  <si>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</si>
  <si>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</si>
  <si>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</si>
  <si>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</si>
  <si>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</si>
  <si>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</si>
  <si>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</si>
  <si>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</si>
  <si>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</si>
  <si>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</si>
  <si>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</si>
  <si>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</si>
  <si>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</si>
  <si>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</si>
  <si>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</si>
  <si>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</si>
  <si>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</si>
  <si>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</si>
  <si>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</si>
  <si>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</si>
  <si>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</si>
  <si>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</si>
  <si>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</si>
  <si>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</si>
  <si>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</si>
  <si>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</si>
  <si>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</si>
  <si>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</si>
  <si>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</si>
  <si>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</si>
  <si>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</si>
  <si>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</si>
  <si>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</si>
  <si>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</si>
  <si>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</si>
  <si>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</si>
  <si>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</si>
  <si>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</si>
  <si>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</si>
  <si>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</si>
  <si>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</si>
  <si>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</si>
  <si>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</si>
  <si>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</si>
  <si>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</si>
  <si>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</si>
  <si>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</si>
  <si>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</si>
  <si>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</si>
  <si>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</si>
  <si>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</si>
  <si>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</si>
  <si>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</si>
  <si>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</si>
  <si>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</si>
  <si>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</si>
  <si>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</si>
  <si>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</si>
  <si>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</si>
  <si>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</si>
  <si>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</si>
  <si>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</si>
  <si>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</si>
  <si>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</si>
  <si>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</si>
  <si>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</si>
  <si>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</si>
  <si>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</si>
  <si>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</si>
  <si>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</si>
  <si>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</si>
  <si>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</si>
  <si>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</si>
  <si>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</si>
  <si>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</si>
  <si>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</si>
  <si>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</si>
  <si>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</si>
  <si>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</si>
  <si>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</si>
  <si>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</si>
  <si>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</si>
  <si>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</si>
  <si>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</si>
  <si>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</si>
  <si>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</si>
  <si>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</si>
  <si>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</si>
  <si>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</si>
  <si>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</si>
  <si>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</si>
  <si>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</si>
  <si>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</si>
  <si>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</si>
  <si>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</si>
  <si>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</si>
  <si>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</si>
  <si>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</si>
  <si>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</si>
  <si>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</si>
  <si>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</si>
  <si>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</si>
  <si>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</si>
  <si>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</si>
  <si>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</si>
  <si>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</si>
  <si>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</si>
  <si>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</si>
  <si>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</si>
  <si>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</si>
  <si>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</si>
  <si>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</si>
  <si>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</si>
  <si>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</si>
  <si>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</si>
  <si>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</si>
  <si>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</si>
  <si>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</si>
  <si>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</si>
  <si>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</si>
  <si>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</si>
  <si>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</si>
  <si>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</si>
  <si>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</si>
  <si>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</si>
  <si>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</si>
  <si>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</si>
  <si>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</si>
  <si>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</si>
  <si>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</si>
  <si>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</si>
  <si>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</si>
  <si>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</si>
  <si>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</si>
  <si>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</si>
  <si>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</si>
  <si>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</si>
  <si>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</si>
  <si>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</si>
  <si>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</si>
  <si>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</si>
  <si>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</si>
  <si>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</si>
  <si>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</si>
  <si>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</si>
  <si>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</si>
  <si>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</si>
  <si>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</si>
  <si>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</si>
  <si>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</si>
  <si>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</si>
  <si>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</si>
  <si>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</si>
  <si>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</si>
  <si>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</si>
  <si>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</si>
  <si>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</si>
  <si>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</si>
  <si>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</si>
  <si>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</si>
  <si>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</si>
  <si>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</si>
  <si>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</si>
  <si>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</si>
  <si>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</si>
  <si>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</si>
  <si>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</si>
  <si>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</si>
  <si>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</si>
  <si>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</si>
  <si>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</si>
  <si>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</si>
  <si>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</si>
  <si>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</si>
  <si>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</si>
  <si>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</si>
  <si>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</si>
  <si>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</si>
  <si>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</si>
  <si>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</si>
  <si>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</si>
  <si>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</si>
  <si>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</si>
  <si>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</si>
  <si>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</si>
  <si>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</si>
  <si>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</si>
  <si>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</si>
  <si>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</si>
  <si>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</si>
  <si>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</si>
  <si>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</si>
  <si>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</si>
  <si>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</si>
  <si>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</si>
  <si>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</si>
  <si>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</si>
  <si>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</si>
  <si>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</si>
  <si>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</si>
  <si>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</si>
  <si>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</si>
  <si>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</si>
  <si>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</si>
  <si>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</si>
  <si>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</si>
  <si>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</si>
  <si>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</si>
  <si>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</si>
  <si>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</si>
  <si>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</si>
  <si>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</si>
  <si>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</si>
  <si>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</si>
  <si>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</si>
  <si>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</si>
  <si>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</si>
  <si>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</si>
  <si>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</si>
  <si>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</si>
  <si>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</si>
  <si>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</si>
  <si>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</si>
  <si>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</si>
  <si>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</si>
  <si>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</si>
  <si>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</si>
  <si>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</si>
  <si>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</si>
  <si>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</si>
  <si>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</si>
  <si>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</si>
  <si>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</si>
  <si>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</si>
  <si>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</si>
  <si>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</si>
  <si>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</si>
  <si>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</si>
  <si>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</si>
  <si>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</si>
  <si>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</si>
  <si>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</si>
  <si>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</si>
  <si>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</si>
  <si>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</si>
  <si>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</si>
  <si>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</si>
  <si>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</si>
  <si>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</si>
  <si>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</si>
  <si>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</si>
  <si>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</si>
  <si>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</si>
  <si>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</si>
  <si>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</si>
  <si>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</si>
  <si>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</si>
  <si>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</si>
  <si>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</si>
  <si>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</si>
  <si>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</si>
  <si>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</si>
  <si>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</si>
  <si>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</si>
  <si>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</si>
  <si>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</si>
  <si>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</si>
  <si>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</si>
  <si>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</si>
  <si>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</si>
  <si>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</si>
  <si>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</si>
  <si>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</si>
  <si>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</si>
  <si>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</si>
  <si>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</si>
  <si>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</si>
  <si>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</si>
  <si>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</si>
  <si>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</si>
  <si>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</si>
  <si>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</si>
  <si>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</si>
  <si>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</si>
  <si>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</si>
  <si>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</si>
  <si>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</si>
  <si>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</si>
  <si>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</si>
  <si>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</si>
  <si>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</si>
  <si>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</si>
  <si>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</si>
  <si>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</si>
  <si>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</si>
  <si>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</si>
  <si>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</si>
  <si>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</si>
  <si>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</si>
  <si>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</si>
  <si>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</si>
  <si>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</si>
  <si>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</si>
  <si>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</si>
  <si>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</si>
  <si>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</si>
  <si>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</si>
  <si>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</si>
  <si>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</si>
  <si>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</si>
  <si>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</si>
  <si>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</si>
  <si>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</si>
  <si>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</si>
  <si>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</si>
  <si>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</si>
  <si>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</si>
  <si>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</si>
  <si>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</si>
  <si>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</si>
  <si>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</si>
  <si>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</si>
  <si>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</si>
  <si>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</si>
  <si>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</si>
  <si>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</si>
  <si>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</si>
  <si>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</si>
  <si>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</si>
  <si>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</si>
  <si>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</si>
  <si>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</si>
  <si>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</si>
  <si>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</si>
  <si>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</si>
  <si>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</si>
  <si>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</si>
  <si>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</si>
  <si>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</si>
  <si>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</si>
  <si>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</si>
  <si>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</si>
  <si>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</si>
  <si>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</si>
  <si>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</si>
  <si>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</si>
  <si>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</si>
  <si>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</si>
  <si>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</si>
  <si>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</si>
  <si>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</si>
  <si>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</si>
  <si>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</si>
  <si>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</si>
  <si>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</si>
  <si>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</si>
  <si>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</si>
  <si>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</si>
  <si>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</si>
  <si>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</si>
  <si>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</si>
  <si>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</si>
  <si>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</si>
  <si>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</si>
  <si>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</si>
  <si>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</si>
  <si>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</si>
  <si>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</si>
  <si>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</si>
  <si>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</si>
  <si>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</si>
  <si>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</si>
  <si>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</si>
  <si>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</si>
  <si>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</si>
  <si>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</si>
  <si>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</si>
  <si>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</si>
  <si>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</si>
  <si>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</si>
  <si>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</si>
  <si>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</si>
  <si>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</si>
  <si>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</si>
  <si>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</si>
  <si>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</si>
  <si>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</si>
  <si>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</si>
  <si>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</si>
  <si>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</si>
  <si>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</si>
  <si>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</si>
  <si>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</si>
  <si>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</si>
  <si>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</si>
  <si>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</si>
  <si>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</si>
  <si>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</si>
  <si>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</si>
  <si>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</si>
  <si>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</si>
  <si>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</si>
  <si>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</si>
  <si>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</si>
  <si>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</si>
  <si>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</si>
  <si>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</si>
  <si>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</si>
  <si>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</si>
  <si>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</si>
  <si>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</si>
  <si>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</si>
  <si>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</si>
  <si>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</si>
  <si>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</si>
  <si>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</si>
  <si>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</si>
  <si>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</si>
  <si>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</si>
  <si>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</si>
  <si>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</si>
  <si>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</si>
  <si>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</si>
  <si>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</si>
  <si>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</si>
  <si>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</si>
  <si>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</si>
  <si>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</si>
  <si>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</si>
  <si>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</si>
  <si>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</si>
  <si>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</si>
  <si>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</si>
  <si>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</si>
  <si>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</si>
  <si>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</si>
  <si>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</si>
  <si>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</si>
  <si>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</si>
  <si>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</si>
  <si>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</si>
  <si>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</si>
  <si>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</si>
  <si>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</si>
  <si>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</si>
  <si>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</si>
  <si>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</si>
  <si>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</si>
  <si>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</si>
  <si>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</si>
  <si>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</si>
  <si>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</si>
  <si>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</si>
  <si>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</si>
  <si>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</si>
  <si>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</si>
  <si>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</si>
  <si>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</si>
  <si>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</si>
  <si>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</si>
  <si>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</si>
  <si>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</si>
  <si>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</si>
  <si>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</si>
  <si>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</si>
  <si>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</si>
  <si>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</si>
  <si>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</si>
  <si>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</si>
  <si>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</si>
  <si>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</si>
  <si>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</si>
  <si>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</si>
  <si>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</si>
  <si>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</si>
  <si>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</si>
  <si>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</si>
  <si>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</si>
  <si>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</si>
  <si>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</si>
  <si>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</si>
  <si>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</si>
  <si>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</si>
  <si>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</si>
  <si>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</si>
  <si>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</si>
  <si>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</si>
  <si>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</si>
  <si>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</si>
  <si>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</si>
  <si>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</si>
  <si>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</si>
  <si>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</si>
  <si>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</si>
  <si>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</si>
  <si>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</si>
  <si>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</si>
  <si>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</si>
  <si>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</si>
  <si>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</si>
  <si>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</si>
  <si>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</si>
  <si>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</si>
  <si>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</si>
  <si>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</si>
  <si>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</si>
  <si>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</si>
  <si>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</si>
  <si>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</si>
  <si>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</si>
  <si>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</si>
  <si>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</si>
  <si>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</si>
  <si>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</si>
  <si>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</si>
  <si>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</si>
  <si>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</si>
  <si>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</si>
  <si>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</si>
  <si>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</si>
  <si>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</si>
  <si>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</si>
  <si>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</si>
  <si>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</si>
  <si>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</si>
  <si>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</si>
  <si>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</si>
  <si>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</si>
  <si>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</si>
  <si>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</si>
  <si>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</si>
  <si>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</si>
  <si>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</si>
  <si>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</si>
  <si>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</si>
  <si>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</si>
  <si>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</si>
  <si>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</si>
  <si>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</si>
  <si>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</si>
  <si>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</si>
  <si>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</si>
  <si>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</si>
  <si>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</si>
  <si>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</si>
  <si>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</si>
  <si>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</si>
  <si>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</si>
  <si>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</si>
  <si>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</si>
  <si>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</si>
  <si>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</si>
  <si>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</si>
  <si>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</si>
  <si>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</si>
  <si>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</si>
  <si>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</si>
  <si>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</si>
  <si>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</si>
  <si>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</si>
  <si>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</si>
  <si>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</si>
  <si>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</si>
  <si>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</si>
  <si>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</si>
  <si>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</si>
  <si>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</si>
  <si>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</si>
  <si>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</si>
  <si>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</si>
  <si>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</si>
  <si>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</si>
  <si>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</si>
  <si>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</si>
  <si>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</si>
  <si>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</si>
  <si>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</si>
  <si>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</si>
  <si>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</si>
  <si>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</si>
  <si>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</si>
  <si>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</si>
  <si>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</si>
  <si>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</si>
  <si>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</si>
  <si>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</si>
  <si>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</si>
  <si>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</si>
  <si>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</si>
  <si>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</si>
  <si>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</si>
  <si>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</si>
  <si>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</si>
  <si>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</si>
  <si>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</si>
  <si>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</si>
  <si>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</si>
  <si>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</si>
  <si>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</si>
  <si>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</si>
  <si>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</si>
  <si>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</si>
  <si>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</si>
  <si>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</si>
  <si>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</si>
  <si>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</si>
  <si>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</si>
  <si>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</si>
  <si>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</si>
  <si>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</si>
  <si>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</si>
  <si>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</si>
  <si>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</si>
  <si>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</si>
  <si>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</si>
  <si>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</si>
  <si>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</si>
  <si>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</si>
  <si>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</si>
  <si>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</si>
  <si>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</si>
  <si>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</si>
  <si>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</si>
  <si>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</si>
  <si>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</si>
  <si>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</si>
  <si>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</si>
  <si>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</si>
  <si>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</si>
  <si>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</si>
  <si>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</si>
  <si>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</si>
  <si>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</si>
  <si>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</si>
  <si>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</si>
  <si>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</si>
  <si>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</si>
  <si>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</si>
  <si>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</si>
  <si>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</si>
  <si>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</si>
  <si>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</si>
  <si>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</si>
  <si>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</si>
  <si>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</si>
  <si>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</si>
  <si>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</si>
  <si>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</si>
  <si>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</si>
  <si>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</si>
  <si>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</si>
  <si>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</si>
  <si>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</si>
  <si>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</si>
  <si>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</si>
  <si>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</si>
  <si>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</si>
  <si>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</si>
  <si>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</si>
  <si>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</si>
  <si>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</si>
  <si>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</si>
  <si>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</si>
  <si>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</si>
  <si>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</si>
  <si>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</si>
  <si>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</si>
  <si>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</si>
  <si>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</si>
  <si>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</si>
  <si>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</si>
  <si>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</si>
  <si>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</si>
  <si>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</si>
  <si>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</si>
  <si>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</si>
  <si>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</si>
  <si>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</si>
  <si>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</si>
  <si>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</si>
  <si>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</si>
  <si>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</si>
  <si>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</si>
  <si>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</si>
  <si>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</si>
  <si>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</si>
  <si>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</si>
  <si>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</si>
  <si>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</si>
  <si>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</si>
  <si>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</si>
  <si>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</si>
  <si>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</si>
  <si>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</si>
  <si>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</si>
  <si>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</si>
  <si>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</si>
  <si>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</si>
  <si>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</si>
  <si>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</si>
  <si>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</si>
  <si>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</si>
  <si>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</si>
  <si>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</si>
  <si>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</si>
  <si>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</si>
  <si>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</si>
  <si>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</si>
  <si>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</si>
  <si>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</si>
  <si>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</si>
  <si>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</si>
  <si>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</si>
  <si>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</si>
  <si>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</si>
  <si>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</si>
  <si>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</si>
  <si>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</si>
  <si>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</si>
  <si>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</si>
  <si>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</si>
  <si>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</si>
  <si>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</si>
  <si>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</si>
  <si>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</si>
  <si>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</si>
  <si>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</si>
  <si>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</si>
  <si>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</si>
  <si>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</si>
  <si>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</si>
  <si>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</si>
  <si>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</si>
  <si>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</si>
  <si>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</si>
  <si>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</si>
  <si>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</si>
  <si>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</si>
  <si>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</si>
  <si>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</si>
  <si>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</si>
  <si>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</si>
  <si>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</si>
  <si>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</si>
  <si>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</si>
  <si>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</si>
  <si>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</si>
  <si>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</si>
  <si>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</si>
  <si>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</si>
  <si>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</si>
  <si>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</si>
  <si>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</si>
  <si>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</si>
  <si>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</si>
  <si>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</si>
  <si>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</si>
  <si>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</si>
  <si>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</si>
  <si>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</si>
  <si>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</si>
  <si>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</si>
  <si>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</si>
  <si>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</si>
  <si>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</si>
  <si>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</si>
  <si>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</si>
  <si>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</si>
  <si>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</si>
  <si>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</si>
  <si>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</si>
  <si>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</si>
  <si>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</si>
  <si>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</si>
  <si>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</si>
  <si>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</si>
  <si>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</si>
  <si>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</si>
  <si>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</si>
  <si>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</si>
  <si>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</si>
  <si>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</si>
  <si>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</si>
  <si>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</si>
  <si>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</si>
  <si>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</si>
  <si>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</si>
  <si>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</si>
  <si>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</si>
  <si>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</si>
  <si>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</si>
  <si>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</si>
  <si>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</si>
  <si>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</si>
  <si>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</si>
  <si>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</si>
  <si>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</si>
  <si>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</si>
  <si>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</si>
  <si>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</si>
  <si>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</si>
  <si>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</si>
  <si>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</si>
  <si>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</si>
  <si>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</si>
  <si>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</si>
  <si>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</si>
  <si>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</si>
  <si>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</si>
  <si>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</si>
  <si>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</si>
  <si>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</si>
  <si>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</si>
  <si>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</si>
  <si>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</si>
  <si>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</si>
  <si>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</si>
  <si>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</si>
  <si>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</si>
  <si>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</si>
  <si>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</si>
  <si>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</si>
  <si>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</si>
  <si>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</si>
  <si>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</si>
  <si>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</si>
  <si>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</si>
  <si>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</si>
  <si>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</si>
  <si>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</si>
  <si>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</si>
  <si>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</si>
  <si>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</si>
  <si>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</si>
  <si>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</si>
  <si>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</si>
  <si>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</si>
  <si>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</si>
  <si>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</si>
  <si>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</si>
  <si>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</si>
  <si>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</si>
  <si>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</si>
  <si>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</si>
  <si>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</si>
  <si>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</si>
  <si>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</si>
  <si>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</si>
  <si>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</si>
  <si>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</si>
  <si>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</si>
  <si>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</si>
  <si>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</si>
  <si>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</si>
  <si>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</si>
  <si>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</si>
  <si>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</si>
  <si>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</si>
  <si>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</si>
  <si>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</si>
  <si>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</si>
  <si>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</si>
  <si>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</si>
  <si>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</si>
  <si>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</si>
  <si>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</si>
  <si>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</si>
  <si>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</si>
  <si>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</si>
  <si>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</si>
  <si>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</si>
  <si>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</si>
  <si>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</si>
  <si>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</si>
  <si>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</si>
  <si>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</si>
  <si>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</si>
  <si>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</si>
  <si>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</si>
  <si>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</si>
  <si>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</si>
  <si>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</si>
  <si>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</si>
  <si>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</si>
  <si>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</si>
  <si>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</si>
  <si>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</si>
  <si>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</si>
  <si>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</si>
  <si>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</si>
  <si>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</si>
  <si>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</si>
  <si>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</si>
  <si>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</si>
  <si>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</si>
  <si>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</si>
  <si>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</si>
  <si>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</si>
  <si>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</si>
  <si>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</si>
  <si>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</si>
  <si>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</si>
  <si>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</si>
  <si>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</si>
  <si>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</si>
  <si>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</si>
  <si>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</si>
  <si>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</si>
  <si>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</si>
  <si>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</si>
  <si>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</si>
  <si>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</si>
  <si>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</si>
  <si>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</si>
  <si>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</si>
  <si>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</si>
  <si>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</si>
  <si>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</si>
  <si>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</si>
  <si>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</si>
  <si>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</si>
  <si>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</si>
  <si>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</si>
  <si>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</si>
  <si>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</si>
  <si>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</si>
  <si>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</si>
  <si>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</si>
  <si>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</si>
  <si>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</si>
  <si>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</si>
  <si>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</si>
  <si>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</si>
  <si>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</si>
  <si>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</si>
  <si>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</si>
  <si>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</si>
  <si>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</si>
  <si>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</si>
  <si>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</si>
  <si>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</si>
  <si>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</si>
  <si>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</si>
  <si>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</si>
  <si>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</si>
  <si>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</si>
  <si>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</si>
  <si>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</si>
  <si>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</si>
  <si>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</si>
  <si>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</si>
  <si>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</si>
  <si>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</si>
  <si>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</si>
  <si>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</si>
  <si>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</si>
  <si>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</si>
  <si>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</si>
  <si>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</si>
  <si>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</si>
  <si>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</si>
  <si>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</si>
  <si>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</si>
  <si>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</si>
  <si>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</si>
  <si>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</si>
  <si>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</si>
  <si>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</si>
  <si>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</si>
  <si>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</si>
  <si>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</si>
  <si>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</si>
  <si>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</si>
  <si>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</si>
  <si>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</si>
  <si>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</si>
  <si>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</si>
  <si>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</si>
  <si>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</si>
  <si>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</si>
  <si>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</si>
  <si>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</si>
  <si>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</si>
  <si>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</si>
  <si>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</si>
  <si>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</si>
  <si>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</si>
  <si>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</si>
  <si>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</si>
  <si>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</si>
  <si>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</si>
  <si>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</si>
  <si>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</si>
  <si>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</si>
  <si>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</si>
  <si>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</si>
  <si>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</si>
  <si>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</si>
  <si>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</si>
  <si>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</si>
  <si>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</si>
  <si>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</si>
  <si>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</si>
  <si>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</si>
  <si>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</si>
  <si>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</si>
  <si>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</si>
  <si>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</si>
  <si>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</si>
  <si>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</si>
  <si>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</si>
  <si>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</si>
  <si>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</si>
  <si>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</si>
  <si>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</si>
  <si>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</si>
  <si>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</si>
  <si>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</si>
  <si>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</si>
  <si>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</si>
  <si>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</si>
  <si>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</si>
  <si>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</si>
  <si>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</si>
  <si>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</si>
  <si>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</si>
  <si>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</si>
  <si>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</si>
  <si>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</si>
  <si>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</si>
  <si>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</si>
  <si>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</si>
  <si>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</si>
  <si>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</si>
  <si>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</si>
  <si>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</si>
  <si>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</si>
  <si>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</si>
  <si>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</si>
  <si>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</si>
  <si>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</si>
  <si>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</si>
  <si>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</si>
  <si>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</si>
  <si>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</si>
  <si>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</si>
  <si>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</si>
  <si>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</si>
  <si>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</si>
  <si>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</si>
  <si>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</si>
  <si>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</si>
  <si>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</si>
  <si>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</si>
  <si>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</si>
  <si>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</si>
  <si>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</si>
  <si>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</si>
  <si>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</si>
  <si>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</si>
  <si>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</si>
  <si>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</si>
  <si>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</si>
  <si>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</si>
  <si>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</si>
  <si>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</si>
  <si>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</si>
  <si>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</si>
  <si>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</si>
  <si>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</si>
  <si>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</si>
  <si>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</si>
  <si>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</si>
  <si>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</si>
  <si>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</si>
  <si>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</si>
  <si>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</si>
  <si>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</si>
  <si>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</si>
  <si>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</si>
  <si>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</si>
  <si>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</si>
  <si>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</si>
  <si>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</si>
  <si>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</si>
  <si>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</si>
  <si>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</si>
  <si>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</si>
  <si>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</si>
  <si>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</si>
  <si>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</si>
  <si>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</si>
  <si>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</si>
  <si>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</si>
  <si>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</si>
  <si>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</si>
  <si>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</si>
  <si>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</si>
  <si>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</si>
  <si>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</si>
  <si>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</si>
  <si>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</si>
  <si>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</si>
  <si>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</si>
  <si>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</si>
  <si>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</si>
  <si>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</si>
  <si>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</si>
  <si>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</si>
  <si>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</si>
  <si>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</si>
  <si>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</si>
  <si>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</si>
  <si>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</si>
  <si>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</si>
  <si>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</si>
  <si>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</si>
  <si>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</si>
  <si>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</si>
  <si>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</si>
  <si>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</si>
  <si>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</si>
  <si>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</si>
  <si>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</si>
  <si>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</si>
  <si>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</si>
  <si>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</si>
  <si>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</si>
  <si>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</si>
  <si>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</si>
  <si>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</si>
  <si>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</si>
  <si>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</si>
  <si>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</si>
  <si>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</si>
  <si>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</si>
  <si>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</si>
  <si>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</si>
  <si>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</si>
  <si>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</si>
  <si>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</si>
  <si>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</si>
  <si>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</si>
  <si>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</si>
  <si>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</si>
  <si>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</si>
  <si>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</si>
  <si>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</si>
  <si>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</si>
  <si>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</si>
  <si>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</si>
  <si>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</si>
  <si>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</si>
  <si>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</si>
  <si>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</si>
  <si>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</si>
  <si>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</si>
  <si>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</si>
  <si>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</si>
  <si>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</si>
  <si>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</si>
  <si>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</si>
  <si>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</si>
  <si>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</si>
  <si>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</si>
  <si>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</si>
  <si>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</si>
  <si>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</si>
  <si>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</si>
  <si>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</si>
  <si>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</si>
  <si>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</si>
  <si>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</si>
  <si>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</si>
  <si>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</si>
  <si>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</si>
  <si>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</si>
  <si>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</si>
  <si>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</si>
  <si>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</si>
  <si>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</si>
  <si>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</si>
  <si>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</si>
  <si>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</si>
  <si>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</si>
  <si>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</si>
  <si>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</si>
  <si>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</si>
  <si>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</si>
  <si>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</si>
  <si>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</si>
  <si>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</si>
  <si>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</si>
  <si>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</si>
  <si>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</si>
  <si>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</si>
  <si>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</si>
  <si>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</si>
  <si>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</si>
  <si>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</si>
  <si>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</si>
  <si>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</si>
  <si>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</si>
  <si>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</si>
  <si>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</si>
  <si>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</si>
  <si>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</si>
  <si>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</si>
  <si>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</si>
  <si>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</si>
  <si>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</si>
  <si>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</si>
  <si>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</si>
  <si>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</si>
  <si>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</si>
  <si>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</si>
  <si>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</si>
  <si>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</si>
  <si>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</si>
  <si>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</si>
  <si>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</si>
  <si>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</si>
  <si>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</si>
  <si>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</si>
  <si>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</si>
  <si>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</si>
  <si>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</si>
  <si>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</si>
  <si>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</si>
  <si>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</si>
  <si>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</si>
  <si>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</si>
  <si>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</si>
  <si>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</si>
  <si>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</si>
  <si>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</si>
  <si>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</si>
  <si>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</si>
  <si>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</si>
  <si>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</si>
  <si>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</si>
  <si>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</si>
  <si>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</si>
  <si>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</si>
  <si>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</si>
  <si>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</si>
  <si>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</si>
  <si>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</si>
  <si>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</si>
  <si>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</si>
  <si>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</si>
  <si>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</si>
  <si>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</si>
  <si>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</si>
  <si>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</si>
  <si>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</si>
  <si>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</si>
  <si>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</si>
  <si>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</si>
  <si>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</si>
  <si>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</si>
  <si>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</si>
  <si>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</si>
  <si>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</si>
  <si>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</si>
  <si>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</si>
  <si>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</si>
  <si>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</si>
  <si>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</si>
  <si>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</si>
  <si>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</si>
  <si>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</si>
  <si>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</si>
  <si>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</si>
  <si>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</si>
  <si>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</si>
  <si>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</si>
  <si>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</si>
  <si>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</si>
  <si>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</si>
  <si>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</si>
  <si>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</si>
  <si>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</si>
  <si>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</si>
  <si>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</si>
  <si>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</si>
  <si>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</si>
  <si>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</si>
  <si>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</si>
  <si>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</si>
  <si>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</si>
  <si>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</si>
  <si>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</si>
  <si>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</si>
  <si>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</si>
  <si>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</si>
  <si>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</si>
  <si>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</si>
  <si>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</si>
  <si>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</si>
  <si>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</si>
  <si>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</si>
  <si>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</si>
  <si>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</si>
  <si>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</si>
  <si>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</si>
  <si>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</si>
  <si>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</si>
  <si>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</si>
  <si>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</si>
  <si>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</si>
  <si>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</si>
  <si>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</si>
  <si>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</si>
  <si>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</si>
  <si>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</si>
  <si>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</si>
  <si>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</si>
  <si>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</si>
  <si>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</si>
  <si>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</si>
  <si>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</si>
  <si>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</si>
  <si>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</si>
  <si>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</si>
  <si>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</si>
  <si>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</si>
  <si>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</si>
  <si>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</si>
  <si>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</si>
  <si>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</si>
  <si>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</si>
  <si>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</si>
  <si>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</si>
  <si>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</si>
  <si>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</si>
  <si>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</si>
  <si>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</si>
  <si>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</si>
  <si>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</si>
  <si>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</si>
  <si>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</si>
  <si>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</si>
  <si>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</si>
  <si>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</si>
  <si>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</si>
  <si>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</si>
  <si>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</si>
  <si>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</si>
  <si>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</si>
  <si>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</si>
  <si>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</si>
  <si>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</si>
  <si>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</si>
  <si>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</si>
  <si>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</si>
  <si>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</si>
  <si>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</si>
  <si>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</si>
  <si>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</si>
  <si>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</si>
  <si>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</si>
  <si>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</si>
  <si>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</si>
  <si>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</si>
  <si>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</si>
  <si>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</si>
  <si>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</si>
  <si>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</si>
  <si>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</si>
  <si>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</si>
  <si>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</si>
  <si>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</si>
  <si>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</si>
  <si>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</si>
  <si>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</si>
  <si>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</si>
  <si>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</si>
  <si>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</si>
  <si>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</si>
  <si>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</si>
  <si>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</si>
  <si>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</si>
  <si>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</si>
  <si>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</si>
  <si>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</si>
  <si>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</si>
  <si>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</si>
  <si>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</si>
  <si>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</si>
  <si>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</si>
  <si>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</si>
  <si>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</si>
  <si>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</si>
  <si>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</si>
  <si>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</si>
  <si>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</si>
  <si>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</si>
  <si>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</si>
  <si>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</si>
  <si>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</si>
  <si>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</si>
  <si>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</si>
  <si>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</si>
  <si>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</si>
  <si>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</si>
  <si>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</si>
  <si>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</si>
  <si>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</si>
  <si>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</si>
  <si>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</si>
  <si>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</si>
  <si>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</si>
  <si>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</si>
  <si>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</si>
  <si>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</si>
  <si>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</si>
  <si>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</si>
  <si>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</si>
  <si>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</si>
  <si>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</si>
  <si>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</si>
  <si>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</si>
  <si>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</si>
  <si>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</si>
  <si>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</si>
  <si>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</si>
  <si>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</si>
  <si>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</si>
  <si>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</si>
  <si>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</si>
  <si>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</si>
  <si>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</si>
  <si>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</si>
  <si>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</si>
  <si>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</si>
  <si>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</si>
  <si>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</si>
  <si>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</si>
  <si>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</si>
  <si>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</si>
  <si>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</si>
  <si>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</si>
  <si>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</si>
  <si>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</si>
  <si>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</si>
  <si>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</si>
  <si>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</si>
  <si>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</si>
  <si>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</si>
  <si>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</si>
  <si>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</si>
  <si>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</si>
  <si>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</si>
  <si>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</si>
  <si>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</si>
  <si>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</si>
  <si>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</si>
  <si>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</si>
  <si>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</si>
  <si>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</si>
  <si>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</si>
  <si>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</si>
  <si>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</si>
  <si>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</si>
  <si>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</si>
  <si>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</si>
  <si>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</si>
  <si>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</si>
  <si>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</si>
  <si>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</si>
  <si>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</si>
  <si>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</si>
  <si>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</si>
  <si>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</si>
  <si>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</si>
  <si>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</si>
  <si>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</si>
  <si>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</si>
  <si>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</si>
  <si>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</si>
  <si>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</si>
  <si>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</si>
  <si>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</si>
  <si>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</si>
  <si>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</si>
  <si>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</si>
  <si>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</si>
  <si>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</si>
  <si>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</si>
  <si>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</si>
  <si>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</si>
  <si>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</si>
  <si>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</si>
  <si>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</si>
  <si>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</si>
  <si>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</si>
  <si>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</si>
  <si>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</si>
  <si>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</si>
  <si>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</si>
  <si>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</si>
  <si>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</si>
  <si>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</si>
  <si>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</si>
  <si>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</si>
  <si>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</si>
  <si>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</si>
  <si>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</si>
  <si>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</si>
  <si>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</si>
  <si>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</si>
  <si>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</si>
  <si>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</si>
  <si>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</si>
  <si>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</si>
  <si>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</si>
  <si>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</si>
  <si>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</si>
  <si>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</si>
  <si>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</si>
  <si>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</si>
  <si>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</si>
  <si>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</si>
  <si>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</si>
  <si>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</si>
  <si>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</si>
  <si>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</si>
  <si>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</si>
  <si>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</si>
  <si>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</si>
  <si>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</si>
  <si>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</si>
  <si>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</si>
  <si>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</si>
  <si>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</si>
  <si>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</si>
  <si>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</si>
  <si>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</si>
  <si>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</si>
  <si>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</si>
  <si>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</si>
  <si>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</si>
  <si>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</si>
  <si>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</si>
  <si>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</si>
  <si>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</si>
  <si>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</si>
  <si>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</si>
  <si>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</si>
  <si>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</si>
  <si>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</si>
  <si>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</si>
  <si>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</si>
  <si>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</si>
  <si>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</si>
  <si>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</si>
  <si>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</si>
  <si>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</si>
  <si>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</si>
  <si>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</si>
  <si>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</si>
  <si>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</si>
  <si>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</si>
  <si>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</si>
  <si>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</si>
  <si>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</si>
  <si>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</si>
  <si>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</si>
  <si>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</si>
  <si>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</si>
  <si>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</si>
  <si>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</si>
  <si>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</si>
  <si>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</si>
  <si>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</si>
  <si>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</si>
  <si>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</si>
  <si>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</si>
  <si>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</si>
  <si>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</si>
  <si>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</si>
  <si>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</si>
  <si>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</si>
  <si>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</si>
  <si>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</si>
  <si>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</si>
  <si>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</si>
  <si>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</si>
  <si>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</si>
  <si>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</si>
  <si>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</si>
  <si>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</si>
  <si>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</si>
  <si>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</si>
  <si>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</si>
  <si>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</si>
  <si>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</si>
  <si>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</si>
  <si>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</si>
  <si>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</si>
  <si>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</si>
  <si>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</si>
  <si>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</si>
  <si>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</si>
  <si>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</si>
  <si>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</si>
  <si>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</si>
  <si>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</si>
  <si>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</si>
  <si>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</si>
  <si>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</si>
  <si>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</si>
  <si>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</si>
  <si>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</si>
  <si>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</si>
  <si>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</si>
  <si>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</si>
  <si>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</si>
  <si>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</si>
  <si>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</si>
  <si>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</si>
  <si>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</si>
  <si>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</si>
  <si>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</si>
  <si>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</si>
  <si>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</si>
  <si>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</si>
  <si>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</si>
  <si>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</si>
  <si>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</si>
  <si>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</si>
  <si>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</si>
  <si>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</si>
  <si>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</si>
  <si>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</si>
  <si>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</si>
  <si>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</si>
  <si>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</si>
  <si>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</si>
  <si>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</si>
  <si>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</si>
  <si>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</si>
  <si>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</si>
  <si>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</si>
  <si>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</si>
  <si>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</si>
  <si>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</si>
  <si>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</si>
  <si>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</si>
  <si>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</si>
  <si>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</si>
  <si>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</si>
  <si>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</si>
  <si>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</si>
  <si>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</si>
  <si>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</si>
  <si>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</si>
  <si>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</si>
  <si>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</si>
  <si>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</si>
  <si>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</si>
  <si>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</si>
  <si>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</si>
  <si>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</si>
  <si>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</si>
  <si>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</si>
  <si>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</si>
  <si>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</si>
  <si>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</si>
  <si>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</si>
  <si>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</si>
  <si>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</si>
  <si>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</si>
  <si>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</si>
  <si>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</si>
  <si>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</si>
  <si>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</si>
  <si>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</si>
  <si>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</si>
  <si>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</si>
  <si>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</si>
  <si>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</si>
  <si>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</si>
  <si>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</si>
  <si>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</si>
  <si>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</si>
  <si>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</si>
  <si>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</si>
  <si>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</si>
  <si>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</si>
  <si>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</si>
  <si>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</si>
  <si>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</si>
  <si>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</si>
  <si>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</si>
  <si>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</si>
  <si>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</si>
  <si>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</si>
  <si>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</si>
  <si>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</si>
  <si>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</si>
  <si>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</si>
  <si>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</si>
  <si>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</si>
  <si>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</si>
  <si>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</si>
  <si>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</si>
  <si>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</si>
  <si>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</si>
  <si>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</si>
  <si>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</si>
  <si>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</si>
  <si>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</si>
  <si>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</si>
  <si>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</si>
  <si>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</si>
  <si>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</si>
  <si>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</si>
  <si>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</si>
  <si>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</si>
  <si>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</si>
  <si>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</si>
  <si>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</si>
  <si>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</si>
  <si>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</si>
  <si>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</si>
  <si>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</si>
  <si>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</si>
  <si>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</si>
  <si>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</si>
  <si>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</si>
  <si>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</si>
  <si>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</si>
  <si>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</si>
  <si>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</si>
  <si>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</si>
  <si>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</si>
  <si>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</si>
  <si>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</si>
  <si>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</si>
  <si>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</si>
  <si>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</si>
  <si>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</si>
  <si>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</si>
  <si>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</si>
  <si>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</si>
  <si>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</si>
  <si>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</si>
  <si>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</si>
  <si>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</si>
  <si>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</si>
  <si>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</si>
  <si>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</si>
  <si>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</si>
  <si>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</si>
  <si>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</si>
  <si>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</si>
  <si>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</si>
  <si>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</si>
  <si>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</si>
  <si>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</si>
  <si>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</si>
  <si>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</si>
  <si>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</si>
  <si>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</si>
  <si>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</si>
  <si>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</si>
  <si>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</si>
  <si>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</si>
  <si>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</si>
  <si>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</si>
  <si>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</si>
  <si>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</si>
  <si>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</si>
  <si>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</si>
  <si>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</si>
  <si>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</si>
  <si>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</si>
  <si>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</si>
  <si>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</si>
  <si>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</si>
  <si>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</si>
  <si>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</si>
  <si>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</si>
  <si>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</si>
  <si>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</si>
  <si>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</si>
  <si>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</si>
  <si>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</si>
  <si>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</si>
  <si>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</si>
  <si>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</si>
  <si>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</si>
  <si>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</si>
  <si>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</si>
  <si>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</si>
  <si>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</si>
  <si>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</si>
  <si>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</si>
  <si>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</si>
  <si>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</si>
  <si>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</si>
  <si>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</si>
  <si>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</si>
  <si>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</si>
  <si>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</si>
  <si>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</si>
  <si>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</si>
  <si>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</si>
  <si>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</si>
  <si>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</si>
  <si>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</si>
  <si>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</si>
  <si>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</si>
  <si>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</si>
  <si>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</si>
  <si>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</si>
  <si>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</si>
  <si>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</si>
  <si>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</si>
  <si>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</si>
  <si>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</si>
  <si>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</si>
  <si>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</si>
  <si>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</si>
  <si>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</si>
  <si>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</si>
  <si>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</si>
  <si>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</si>
  <si>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</si>
  <si>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</si>
  <si>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</si>
  <si>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</si>
  <si>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</si>
  <si>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</si>
  <si>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</si>
  <si>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</si>
  <si>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</si>
  <si>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</si>
  <si>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</si>
  <si>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</si>
  <si>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</si>
  <si>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</si>
  <si>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</si>
  <si>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</si>
  <si>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</si>
  <si>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</si>
  <si>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</si>
  <si>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</si>
  <si>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</si>
  <si>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</si>
  <si>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</si>
  <si>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</si>
  <si>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</si>
  <si>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</si>
  <si>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</si>
  <si>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</si>
  <si>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</si>
  <si>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</si>
  <si>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</si>
  <si>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</si>
  <si>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</si>
  <si>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</si>
  <si>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</si>
  <si>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</si>
  <si>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</si>
  <si>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</si>
  <si>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</si>
  <si>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</si>
  <si>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</si>
  <si>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</si>
  <si>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</si>
  <si>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</si>
  <si>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</si>
  <si>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</si>
  <si>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</si>
  <si>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</si>
  <si>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</si>
  <si>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</si>
  <si>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</si>
  <si>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</si>
  <si>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</si>
  <si>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</si>
  <si>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</si>
  <si>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</si>
  <si>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</si>
  <si>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</si>
  <si>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</si>
  <si>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</si>
  <si>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</si>
  <si>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</si>
  <si>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</si>
  <si>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</si>
  <si>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</si>
  <si>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</si>
  <si>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</si>
  <si>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</si>
  <si>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</si>
  <si>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</si>
  <si>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</si>
  <si>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</si>
  <si>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</si>
  <si>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</si>
  <si>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</si>
  <si>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</si>
  <si>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</si>
  <si>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</si>
  <si>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</si>
  <si>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</si>
  <si>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</si>
  <si>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</si>
  <si>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</si>
  <si>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</si>
  <si>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</si>
  <si>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</si>
  <si>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</si>
  <si>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</si>
  <si>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</si>
  <si>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</si>
  <si>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</si>
  <si>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</si>
  <si>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</si>
  <si>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</si>
  <si>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</si>
  <si>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</si>
  <si>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</si>
  <si>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</si>
  <si>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</si>
  <si>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</si>
  <si>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</si>
  <si>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</si>
  <si>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</si>
  <si>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</si>
  <si>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</si>
  <si>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</si>
  <si>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</si>
  <si>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</si>
  <si>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</si>
  <si>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</si>
  <si>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</si>
  <si>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</si>
  <si>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</si>
  <si>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</si>
  <si>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</si>
  <si>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</si>
  <si>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</si>
  <si>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</si>
  <si>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</si>
  <si>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</si>
  <si>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</si>
  <si>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</si>
  <si>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</si>
  <si>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</si>
  <si>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</si>
  <si>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</si>
  <si>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</si>
  <si>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</si>
  <si>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</si>
  <si>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</si>
  <si>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</si>
  <si>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</si>
  <si>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</si>
  <si>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</si>
  <si>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</si>
  <si>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</si>
  <si>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</si>
  <si>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</si>
  <si>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</si>
  <si>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</si>
  <si>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</si>
  <si>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</si>
  <si>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</si>
  <si>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</si>
  <si>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</si>
  <si>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</si>
  <si>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</si>
  <si>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</si>
  <si>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</si>
  <si>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</si>
  <si>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</si>
  <si>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</si>
  <si>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</si>
  <si>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</si>
  <si>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</si>
  <si>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</si>
  <si>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</si>
  <si>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</si>
  <si>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</si>
  <si>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</si>
  <si>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</si>
  <si>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</si>
  <si>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</si>
  <si>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</si>
  <si>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</si>
  <si>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</si>
  <si>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</si>
  <si>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</si>
  <si>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</si>
  <si>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</si>
  <si>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</si>
  <si>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</si>
  <si>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</si>
  <si>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</si>
  <si>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</si>
  <si>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</si>
  <si>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</si>
  <si>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</si>
  <si>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</si>
  <si>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</si>
  <si>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</si>
  <si>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</si>
  <si>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</si>
  <si>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</si>
  <si>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</si>
  <si>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</si>
  <si>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</si>
  <si>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</si>
  <si>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</si>
  <si>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</si>
  <si>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</si>
  <si>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</si>
  <si>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</si>
  <si>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</si>
  <si>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</si>
  <si>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</si>
  <si>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</si>
  <si>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</si>
  <si>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</si>
  <si>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</si>
  <si>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</si>
  <si>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</si>
  <si>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</si>
  <si>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</si>
  <si>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</si>
  <si>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</si>
  <si>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</si>
  <si>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</si>
  <si>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</si>
  <si>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</si>
  <si>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</si>
  <si>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</si>
  <si>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</si>
  <si>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</si>
  <si>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</si>
  <si>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</si>
  <si>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</si>
  <si>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</si>
  <si>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</si>
  <si>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</si>
  <si>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</si>
  <si>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</si>
  <si>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</si>
  <si>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</si>
  <si>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</si>
  <si>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</si>
  <si>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</si>
  <si>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</si>
  <si>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</si>
  <si>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</si>
  <si>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</si>
  <si>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</si>
  <si>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</si>
  <si>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</si>
  <si>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</si>
  <si>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</si>
  <si>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</si>
  <si>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</si>
  <si>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</si>
  <si>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</si>
  <si>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</si>
  <si>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</si>
  <si>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</si>
  <si>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</si>
  <si>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</si>
  <si>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</si>
  <si>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</si>
  <si>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</si>
  <si>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</si>
  <si>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</si>
  <si>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</si>
  <si>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</si>
  <si>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</si>
  <si>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</si>
  <si>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</si>
  <si>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</si>
  <si>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</si>
  <si>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</si>
  <si>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</si>
  <si>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</si>
  <si>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</si>
  <si>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</si>
  <si>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</si>
  <si>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</si>
  <si>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</si>
  <si>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</si>
  <si>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</si>
  <si>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</si>
  <si>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</si>
  <si>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</si>
  <si>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</si>
  <si>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</si>
  <si>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</si>
  <si>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</si>
  <si>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</si>
  <si>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</si>
  <si>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</si>
  <si>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</si>
  <si>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</si>
  <si>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</si>
  <si>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</si>
  <si>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</si>
  <si>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</si>
  <si>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</si>
  <si>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</si>
  <si>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</si>
  <si>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</si>
  <si>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</si>
  <si>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</si>
  <si>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</si>
  <si>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</si>
  <si>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</si>
  <si>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</si>
  <si>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</si>
  <si>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</si>
  <si>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</si>
  <si>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</si>
  <si>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</si>
  <si>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</si>
  <si>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</si>
  <si>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</si>
  <si>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</si>
  <si>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</si>
  <si>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</si>
  <si>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</si>
  <si>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</si>
  <si>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</si>
  <si>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</si>
  <si>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</si>
  <si>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</si>
  <si>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</si>
  <si>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</si>
  <si>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</si>
  <si>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</si>
  <si>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</si>
  <si>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</si>
  <si>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</si>
  <si>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</si>
  <si>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</si>
  <si>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</si>
  <si>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</si>
  <si>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</si>
  <si>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</si>
  <si>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</si>
  <si>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</si>
  <si>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</si>
  <si>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</si>
  <si>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</si>
  <si>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</si>
  <si>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</si>
  <si>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</si>
  <si>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</si>
  <si>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</si>
  <si>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</si>
  <si>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</si>
  <si>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</si>
  <si>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</si>
  <si>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</si>
  <si>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</si>
  <si>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</si>
  <si>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</si>
  <si>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</si>
  <si>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</si>
  <si>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</si>
  <si>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</si>
  <si>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</si>
  <si>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</si>
  <si>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</si>
  <si>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</si>
  <si>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</si>
  <si>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</si>
  <si>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</si>
  <si>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</si>
  <si>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</si>
  <si>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</si>
  <si>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</si>
  <si>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</si>
  <si>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</si>
  <si>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</si>
  <si>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</si>
  <si>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</si>
  <si>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</si>
  <si>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</si>
  <si>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</si>
  <si>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</si>
  <si>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</si>
  <si>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</si>
  <si>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</si>
  <si>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</si>
  <si>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</si>
  <si>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</si>
  <si>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</si>
  <si>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</si>
  <si>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</si>
  <si>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</si>
  <si>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</si>
  <si>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</si>
  <si>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</si>
  <si>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</si>
  <si>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</si>
  <si>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</si>
  <si>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</si>
  <si>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</si>
  <si>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</si>
  <si>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</si>
  <si>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</si>
  <si>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</si>
  <si>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</si>
  <si>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</si>
  <si>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</si>
  <si>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</si>
  <si>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</si>
  <si>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</si>
  <si>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</si>
  <si>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</si>
  <si>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</si>
  <si>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</si>
  <si>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</si>
  <si>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</si>
  <si>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</si>
  <si>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</si>
  <si>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</si>
  <si>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</si>
  <si>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</si>
  <si>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</si>
  <si>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</si>
  <si>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</si>
  <si>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</si>
  <si>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</si>
  <si>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</si>
  <si>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</si>
  <si>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</si>
  <si>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</si>
  <si>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</si>
  <si>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</si>
  <si>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</si>
  <si>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</si>
  <si>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</si>
  <si>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</si>
  <si>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</si>
  <si>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</si>
  <si>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</si>
  <si>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</si>
  <si>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</si>
  <si>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</si>
  <si>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</si>
  <si>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</si>
  <si>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</si>
  <si>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</si>
  <si>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</si>
  <si>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</si>
  <si>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</si>
  <si>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</si>
  <si>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</si>
  <si>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</si>
  <si>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</si>
  <si>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</si>
  <si>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</si>
  <si>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</si>
  <si>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</si>
  <si>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</si>
  <si>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</si>
  <si>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</si>
  <si>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</si>
  <si>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</si>
  <si>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</si>
  <si>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</si>
  <si>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</si>
  <si>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</si>
  <si>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</si>
  <si>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</si>
  <si>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</si>
  <si>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</si>
  <si>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</si>
  <si>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</si>
  <si>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</si>
  <si>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</si>
  <si>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</si>
  <si>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</si>
  <si>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</si>
  <si>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</si>
  <si>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</si>
  <si>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</si>
  <si>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</si>
  <si>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</si>
  <si>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</si>
  <si>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</si>
  <si>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</si>
  <si>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</si>
  <si>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</si>
  <si>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</si>
  <si>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</si>
  <si>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</si>
  <si>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</si>
  <si>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</si>
  <si>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</si>
  <si>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</si>
  <si>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</si>
  <si>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</si>
  <si>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</si>
  <si>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</si>
  <si>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</si>
  <si>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</si>
  <si>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</si>
  <si>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</si>
  <si>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</si>
  <si>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</si>
  <si>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</si>
  <si>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</si>
  <si>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</si>
  <si>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</si>
  <si>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</si>
  <si>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</si>
  <si>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</si>
  <si>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</si>
  <si>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</si>
  <si>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</si>
  <si>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</si>
  <si>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</si>
  <si>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</si>
  <si>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</si>
  <si>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</si>
  <si>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</si>
  <si>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</si>
  <si>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</si>
  <si>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</si>
  <si>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</si>
  <si>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</si>
  <si>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</si>
  <si>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</si>
  <si>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</si>
  <si>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</si>
  <si>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</si>
  <si>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</si>
  <si>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</si>
  <si>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</si>
  <si>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</si>
  <si>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</si>
  <si>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</si>
  <si>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</si>
  <si>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</si>
  <si>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</si>
  <si>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</si>
  <si>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</si>
  <si>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</si>
  <si>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</si>
  <si>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</si>
  <si>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</si>
  <si>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</si>
  <si>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</si>
  <si>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</si>
  <si>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</si>
  <si>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</si>
  <si>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</si>
  <si>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</si>
  <si>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</si>
  <si>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</si>
  <si>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</si>
  <si>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</si>
  <si>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</si>
  <si>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</si>
  <si>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</si>
  <si>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</si>
  <si>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</si>
  <si>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</si>
  <si>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</si>
  <si>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</si>
  <si>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</si>
  <si>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</si>
  <si>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</si>
  <si>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</si>
  <si>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</si>
  <si>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</si>
  <si>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</si>
  <si>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</si>
  <si>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</si>
  <si>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</si>
  <si>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</si>
  <si>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</si>
  <si>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</si>
  <si>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</si>
  <si>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</si>
  <si>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</si>
  <si>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</si>
  <si>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</si>
  <si>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</si>
  <si>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</si>
  <si>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</si>
  <si>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</si>
  <si>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</si>
  <si>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</si>
  <si>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</si>
  <si>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</si>
  <si>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</si>
  <si>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</si>
  <si>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</si>
  <si>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</si>
  <si>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</si>
  <si>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</si>
  <si>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</si>
  <si>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</si>
  <si>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</si>
  <si>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</si>
  <si>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</si>
  <si>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</si>
  <si>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</si>
  <si>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</si>
  <si>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</si>
  <si>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</si>
  <si>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</si>
  <si>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</si>
  <si>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</si>
  <si>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</si>
  <si>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</si>
  <si>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</si>
  <si>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</si>
  <si>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</si>
  <si>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</si>
  <si>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</si>
  <si>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</si>
  <si>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</si>
  <si>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</si>
  <si>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</si>
  <si>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</si>
  <si>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</si>
  <si>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</si>
  <si>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</si>
  <si>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</si>
  <si>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</si>
  <si>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</si>
  <si>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</si>
  <si>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</si>
  <si>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</si>
  <si>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</si>
  <si>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</si>
  <si>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</si>
  <si>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</si>
  <si>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</si>
  <si>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</si>
  <si>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</si>
  <si>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</si>
  <si>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</si>
  <si>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</si>
  <si>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</si>
  <si>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</si>
  <si>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</si>
  <si>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</si>
  <si>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</si>
  <si>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</si>
  <si>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</si>
  <si>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</si>
  <si>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</si>
  <si>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</si>
  <si>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</si>
  <si>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</si>
  <si>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</si>
  <si>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</si>
  <si>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</si>
  <si>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</si>
  <si>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</si>
  <si>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</si>
  <si>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</si>
  <si>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</si>
  <si>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</si>
  <si>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</si>
  <si>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</si>
  <si>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</si>
  <si>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</si>
  <si>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</si>
  <si>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</si>
  <si>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</si>
  <si>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</si>
  <si>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</si>
  <si>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</si>
  <si>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</si>
  <si>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</si>
  <si>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</si>
  <si>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</si>
  <si>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</si>
  <si>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</si>
  <si>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</si>
  <si>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</si>
  <si>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</si>
  <si>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</si>
  <si>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</si>
  <si>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</si>
  <si>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</si>
  <si>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</si>
  <si>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</si>
  <si>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</si>
  <si>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</si>
  <si>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</si>
  <si>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</si>
  <si>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</si>
  <si>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</si>
  <si>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</si>
  <si>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</si>
  <si>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</si>
  <si>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</si>
  <si>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</si>
  <si>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</si>
  <si>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</si>
  <si>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</si>
  <si>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</si>
  <si>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</si>
  <si>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</si>
  <si>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</si>
  <si>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</si>
  <si>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</si>
  <si>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</si>
  <si>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</si>
  <si>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</si>
  <si>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</si>
  <si>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</si>
  <si>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</si>
  <si>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</si>
  <si>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</si>
  <si>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</si>
  <si>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</si>
  <si>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</si>
  <si>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</si>
  <si>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</si>
  <si>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</si>
  <si>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</si>
  <si>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</si>
  <si>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</si>
  <si>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</si>
  <si>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</si>
  <si>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</si>
  <si>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</si>
  <si>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</si>
  <si>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</si>
  <si>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</si>
  <si>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</si>
  <si>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</si>
  <si>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</si>
  <si>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</si>
  <si>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</si>
  <si>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</si>
  <si>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</si>
  <si>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</si>
  <si>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</si>
  <si>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</si>
  <si>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</si>
  <si>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</si>
  <si>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</si>
  <si>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</si>
  <si>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</si>
  <si>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</si>
  <si>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</si>
  <si>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</si>
  <si>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</si>
  <si>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</si>
  <si>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</si>
  <si>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</si>
  <si>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</si>
  <si>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</si>
  <si>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</si>
  <si>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</si>
  <si>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</si>
  <si>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</si>
  <si>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</si>
  <si>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</si>
  <si>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</si>
  <si>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</si>
  <si>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</si>
  <si>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</si>
  <si>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</si>
  <si>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</si>
  <si>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</si>
  <si>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</si>
  <si>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</si>
  <si>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</si>
  <si>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</si>
  <si>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</si>
  <si>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</si>
  <si>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</si>
  <si>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</si>
  <si>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</si>
  <si>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</si>
  <si>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</si>
  <si>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</si>
  <si>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</si>
  <si>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</si>
  <si>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</si>
  <si>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</si>
  <si>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</si>
  <si>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</si>
  <si>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</si>
  <si>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</si>
  <si>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</si>
  <si>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</si>
  <si>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</si>
  <si>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</si>
  <si>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</si>
  <si>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</si>
  <si>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</si>
  <si>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</si>
  <si>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</si>
  <si>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</si>
  <si>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</si>
  <si>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</si>
  <si>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</si>
  <si>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</si>
  <si>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</si>
  <si>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</si>
  <si>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</si>
  <si>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</si>
  <si>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</si>
  <si>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</si>
  <si>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</si>
  <si>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</si>
  <si>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</si>
  <si>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</si>
  <si>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</si>
  <si>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</si>
  <si>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</si>
  <si>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</si>
  <si>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</si>
  <si>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</si>
  <si>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</si>
  <si>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</si>
  <si>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</si>
  <si>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</si>
  <si>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</si>
  <si>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</si>
  <si>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</si>
  <si>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</si>
  <si>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</si>
  <si>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</si>
  <si>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</si>
  <si>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</si>
  <si>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</si>
  <si>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</si>
  <si>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</si>
  <si>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</si>
  <si>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</si>
  <si>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</si>
  <si>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</si>
  <si>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</si>
  <si>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</si>
  <si>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</si>
  <si>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</si>
  <si>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</si>
  <si>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</si>
  <si>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</si>
  <si>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</si>
  <si>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</si>
  <si>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</si>
  <si>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</si>
  <si>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</si>
  <si>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</si>
  <si>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</si>
  <si>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</si>
  <si>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</si>
  <si>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</si>
  <si>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</si>
  <si>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</si>
  <si>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</si>
  <si>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</si>
  <si>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</si>
  <si>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</si>
  <si>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</si>
  <si>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</si>
  <si>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</si>
  <si>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</si>
  <si>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</si>
  <si>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</si>
  <si>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</si>
  <si>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</si>
  <si>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</si>
  <si>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</si>
  <si>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</si>
  <si>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</si>
  <si>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</si>
  <si>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</si>
  <si>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</si>
  <si>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</si>
  <si>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</si>
  <si>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</si>
  <si>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</si>
  <si>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</si>
  <si>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</si>
  <si>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</si>
  <si>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</si>
  <si>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</si>
  <si>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</si>
  <si>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</si>
  <si>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</si>
  <si>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</si>
  <si>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</si>
  <si>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</si>
  <si>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</si>
  <si>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</si>
  <si>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</si>
  <si>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</si>
  <si>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</si>
  <si>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</si>
  <si>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</si>
  <si>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</si>
  <si>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</si>
  <si>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</si>
  <si>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</si>
  <si>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</si>
  <si>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</si>
  <si>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</si>
  <si>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</si>
  <si>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</si>
  <si>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</si>
  <si>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</si>
  <si>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</si>
  <si>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</si>
  <si>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</si>
  <si>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</si>
  <si>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</si>
  <si>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</si>
  <si>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</si>
  <si>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</si>
  <si>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</si>
  <si>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</si>
  <si>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</si>
  <si>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</si>
  <si>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</si>
  <si>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</si>
  <si>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</si>
  <si>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</si>
  <si>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</si>
  <si>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</si>
  <si>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</si>
  <si>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</si>
  <si>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</si>
  <si>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</si>
  <si>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</si>
  <si>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</si>
  <si>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</si>
  <si>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</si>
  <si>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</si>
  <si>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</si>
  <si>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</si>
  <si>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</si>
  <si>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</si>
  <si>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</si>
  <si>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</si>
  <si>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</si>
  <si>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</si>
  <si>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</si>
  <si>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</si>
  <si>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</si>
  <si>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</si>
  <si>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</si>
  <si>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</si>
  <si>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</si>
  <si>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</si>
  <si>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</si>
  <si>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</si>
  <si>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</si>
  <si>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</si>
  <si>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</si>
  <si>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</si>
  <si>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</si>
  <si>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</si>
  <si>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</si>
  <si>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</si>
  <si>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</si>
  <si>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</si>
  <si>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</si>
  <si>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</si>
  <si>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</si>
  <si>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</si>
  <si>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</si>
  <si>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</si>
  <si>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</si>
  <si>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</si>
  <si>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</si>
  <si>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</si>
  <si>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</si>
  <si>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</si>
  <si>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</si>
  <si>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</si>
  <si>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</si>
  <si>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</si>
  <si>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</si>
  <si>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</si>
  <si>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</si>
  <si>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</si>
  <si>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</si>
  <si>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</si>
  <si>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</si>
  <si>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</si>
  <si>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</si>
  <si>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</si>
  <si>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</si>
  <si>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</si>
  <si>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</si>
  <si>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</si>
  <si>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</si>
  <si>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</si>
  <si>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</si>
  <si>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</si>
  <si>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</si>
  <si>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</si>
  <si>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</si>
  <si>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</si>
  <si>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</si>
  <si>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</si>
  <si>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</si>
  <si>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</si>
  <si>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</si>
  <si>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</si>
  <si>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</si>
  <si>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</si>
  <si>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</si>
  <si>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</si>
  <si>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</si>
  <si>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</si>
  <si>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</si>
  <si>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</si>
  <si>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</si>
  <si>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</si>
  <si>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</si>
  <si>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</si>
  <si>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</si>
  <si>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</si>
  <si>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</si>
  <si>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</si>
  <si>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</si>
  <si>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</si>
  <si>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</si>
  <si>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</si>
  <si>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</si>
  <si>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</si>
  <si>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</si>
  <si>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</si>
  <si>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</si>
  <si>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</si>
  <si>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</si>
  <si>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</si>
  <si>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</si>
  <si>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</si>
  <si>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</si>
  <si>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</si>
  <si>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</si>
  <si>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</si>
  <si>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</si>
  <si>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</si>
  <si>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</si>
  <si>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</si>
  <si>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</si>
  <si>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</si>
  <si>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</si>
  <si>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</si>
  <si>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</si>
  <si>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</si>
  <si>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</si>
  <si>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</si>
  <si>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</si>
  <si>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</si>
  <si>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</si>
  <si>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</si>
  <si>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</si>
  <si>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</si>
  <si>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</si>
  <si>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</si>
  <si>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</si>
  <si>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</si>
  <si>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</si>
  <si>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</si>
  <si>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</si>
  <si>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</si>
  <si>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</si>
  <si>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</si>
  <si>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</si>
  <si>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</si>
  <si>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</si>
  <si>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</si>
  <si>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</si>
  <si>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</si>
  <si>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</si>
  <si>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</si>
  <si>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</si>
  <si>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</si>
  <si>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</si>
  <si>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</si>
  <si>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</si>
  <si>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</si>
  <si>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</si>
  <si>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</si>
  <si>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</si>
  <si>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</si>
  <si>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</si>
  <si>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</si>
  <si>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</si>
  <si>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</si>
  <si>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</si>
  <si>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</si>
  <si>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</si>
  <si>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</si>
  <si>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</si>
  <si>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</si>
  <si>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</si>
  <si>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</si>
  <si>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</si>
  <si>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</si>
  <si>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</si>
  <si>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</si>
  <si>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</si>
  <si>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</si>
  <si>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</si>
  <si>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</si>
  <si>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</si>
  <si>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</si>
  <si>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</si>
  <si>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</si>
  <si>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</si>
  <si>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</si>
  <si>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</si>
  <si>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</si>
  <si>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</si>
  <si>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</si>
  <si>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</si>
  <si>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</si>
  <si>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</si>
  <si>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</si>
  <si>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</si>
  <si>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</si>
  <si>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</si>
  <si>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</si>
  <si>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</si>
  <si>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</si>
  <si>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</si>
  <si>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</si>
  <si>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</si>
  <si>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</si>
  <si>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</si>
  <si>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</si>
  <si>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</si>
  <si>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</si>
  <si>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</si>
  <si>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</si>
  <si>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</si>
  <si>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</si>
  <si>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</si>
  <si>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</si>
  <si>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</si>
  <si>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</si>
  <si>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</si>
  <si>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</si>
  <si>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</si>
  <si>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</si>
  <si>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</si>
  <si>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</si>
  <si>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</si>
  <si>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</si>
  <si>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</si>
  <si>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</si>
  <si>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</si>
  <si>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</si>
  <si>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</si>
  <si>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</si>
  <si>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</si>
  <si>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</si>
  <si>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</si>
  <si>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</si>
  <si>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</si>
  <si>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</si>
  <si>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</si>
  <si>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</si>
  <si>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</si>
  <si>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</si>
  <si>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</si>
  <si>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</si>
  <si>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</si>
  <si>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</si>
  <si>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</si>
  <si>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</si>
  <si>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</si>
  <si>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</si>
  <si>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</si>
  <si>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</si>
  <si>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</si>
  <si>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</si>
  <si>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</si>
  <si>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</si>
  <si>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</si>
  <si>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</si>
  <si>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</si>
  <si>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</si>
  <si>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</si>
  <si>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</si>
  <si>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</si>
  <si>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</si>
  <si>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</si>
  <si>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</si>
  <si>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</si>
  <si>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</si>
  <si>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</si>
  <si>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</si>
  <si>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</si>
  <si>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</si>
  <si>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</si>
  <si>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</si>
  <si>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</si>
  <si>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</si>
  <si>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</si>
  <si>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</si>
  <si>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</si>
  <si>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</si>
  <si>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</si>
  <si>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</si>
  <si>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</si>
  <si>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</si>
  <si>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</si>
  <si>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</si>
  <si>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</si>
  <si>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</si>
  <si>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</si>
  <si>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</si>
  <si>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</si>
  <si>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</si>
  <si>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</si>
  <si>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</si>
  <si>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</si>
  <si>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</si>
  <si>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</si>
  <si>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</si>
  <si>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</si>
  <si>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</si>
  <si>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</si>
  <si>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</si>
  <si>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</si>
  <si>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</si>
  <si>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</si>
  <si>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</si>
  <si>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</si>
  <si>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</si>
  <si>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</si>
  <si>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</si>
  <si>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</si>
  <si>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</si>
  <si>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</si>
  <si>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</si>
  <si>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</si>
  <si>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</si>
  <si>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</si>
  <si>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</si>
  <si>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</si>
  <si>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</si>
  <si>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</si>
  <si>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</si>
  <si>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</si>
  <si>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</si>
  <si>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</si>
  <si>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</si>
  <si>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</si>
  <si>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</si>
  <si>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</si>
  <si>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</si>
  <si>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</si>
  <si>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</si>
  <si>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</si>
  <si>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</si>
  <si>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</si>
  <si>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</si>
  <si>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</si>
  <si>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</si>
  <si>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</si>
  <si>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</si>
  <si>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</si>
  <si>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</si>
  <si>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</si>
  <si>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</si>
  <si>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</si>
  <si>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</si>
  <si>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</si>
  <si>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</si>
  <si>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</si>
  <si>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</si>
  <si>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</si>
  <si>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</si>
  <si>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</si>
  <si>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</si>
  <si>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</si>
  <si>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</si>
  <si>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</si>
  <si>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</si>
  <si>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</si>
  <si>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</si>
  <si>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</si>
  <si>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</si>
  <si>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</si>
  <si>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</si>
  <si>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</si>
  <si>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</si>
  <si>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</si>
  <si>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</si>
  <si>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</si>
  <si>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</si>
  <si>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</si>
  <si>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</si>
  <si>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</si>
  <si>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</si>
  <si>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</si>
  <si>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</si>
  <si>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</si>
  <si>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</si>
  <si>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</si>
  <si>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</si>
  <si>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</si>
  <si>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</si>
  <si>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</si>
  <si>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</si>
  <si>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</si>
  <si>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</si>
  <si>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</si>
  <si>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</si>
  <si>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</si>
  <si>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</si>
  <si>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</si>
  <si>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</si>
  <si>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</si>
  <si>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</si>
  <si>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</si>
  <si>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</si>
  <si>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</si>
  <si>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</si>
  <si>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</si>
  <si>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</si>
  <si>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</si>
  <si>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</si>
  <si>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</si>
  <si>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</si>
  <si>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</si>
  <si>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</si>
  <si>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</si>
  <si>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</si>
  <si>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</si>
  <si>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</si>
  <si>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</si>
  <si>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</si>
  <si>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</si>
  <si>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</si>
  <si>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</si>
  <si>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</si>
  <si>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</si>
  <si>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</si>
  <si>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</si>
  <si>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</si>
  <si>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</si>
  <si>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</si>
  <si>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</si>
  <si>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</si>
  <si>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</si>
  <si>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</si>
  <si>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</si>
  <si>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</si>
  <si>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</si>
  <si>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</si>
  <si>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</si>
  <si>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</si>
  <si>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</si>
  <si>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</si>
  <si>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</si>
  <si>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</si>
  <si>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</si>
  <si>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</si>
  <si>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</si>
  <si>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</si>
  <si>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</si>
  <si>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</si>
  <si>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</si>
  <si>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</si>
  <si>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</si>
  <si>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</si>
  <si>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</si>
  <si>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</si>
  <si>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</si>
  <si>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</si>
  <si>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</si>
  <si>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</si>
  <si>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</si>
  <si>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</si>
  <si>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</si>
  <si>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</si>
  <si>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</si>
  <si>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</si>
  <si>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</si>
  <si>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</si>
  <si>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</si>
  <si>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</si>
  <si>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</si>
  <si>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</si>
  <si>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</si>
  <si>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</si>
  <si>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</si>
  <si>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</si>
  <si>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</si>
  <si>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</si>
  <si>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</si>
  <si>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</si>
  <si>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</si>
  <si>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</si>
  <si>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</si>
  <si>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</si>
  <si>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</si>
  <si>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</si>
  <si>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</si>
  <si>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</si>
  <si>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</si>
  <si>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</si>
  <si>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</si>
  <si>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</si>
  <si>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</si>
  <si>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</si>
  <si>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</si>
  <si>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</si>
  <si>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</si>
  <si>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</si>
  <si>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</si>
  <si>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</si>
  <si>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</si>
  <si>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</si>
  <si>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</si>
  <si>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</si>
  <si>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</si>
  <si>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</si>
  <si>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</si>
  <si>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</si>
  <si>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</si>
  <si>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</si>
  <si>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</si>
  <si>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</si>
  <si>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</si>
  <si>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</si>
  <si>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</si>
  <si>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</si>
  <si>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</si>
  <si>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</si>
  <si>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</si>
  <si>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</si>
  <si>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</si>
  <si>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</si>
  <si>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</si>
  <si>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</si>
  <si>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</si>
  <si>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</si>
  <si>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</si>
  <si>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</si>
  <si>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</si>
  <si>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</si>
  <si>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</si>
  <si>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</si>
  <si>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</si>
  <si>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</si>
  <si>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</si>
  <si>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</si>
  <si>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</si>
  <si>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</si>
  <si>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</si>
  <si>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</si>
  <si>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</si>
  <si>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</si>
  <si>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</si>
  <si>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</si>
  <si>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</si>
  <si>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</si>
  <si>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</si>
  <si>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</si>
  <si>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</si>
  <si>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</si>
  <si>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</si>
  <si>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</si>
  <si>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</si>
  <si>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</si>
  <si>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</si>
  <si>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</si>
  <si>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</si>
  <si>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</si>
  <si>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</si>
  <si>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</si>
  <si>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</si>
  <si>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</si>
  <si>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</si>
  <si>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</si>
  <si>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</si>
  <si>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</si>
  <si>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</si>
  <si>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</si>
  <si>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</si>
  <si>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</si>
  <si>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</si>
  <si>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</si>
  <si>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</si>
  <si>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</si>
  <si>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</si>
  <si>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</si>
  <si>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</si>
  <si>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</si>
  <si>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</si>
  <si>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</si>
  <si>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</si>
  <si>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</si>
  <si>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</si>
  <si>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</si>
  <si>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</si>
  <si>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</si>
  <si>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</si>
  <si>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</si>
  <si>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</si>
  <si>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</si>
  <si>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</si>
  <si>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</si>
  <si>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</si>
  <si>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</si>
  <si>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</si>
  <si>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</si>
  <si>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</si>
  <si>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</si>
  <si>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</si>
  <si>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</si>
  <si>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</si>
  <si>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</si>
  <si>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</si>
  <si>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</si>
  <si>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</si>
  <si>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</si>
  <si>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</si>
  <si>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</si>
  <si>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</si>
  <si>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</si>
  <si>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</si>
  <si>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</si>
  <si>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</si>
  <si>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</si>
  <si>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</si>
  <si>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</si>
  <si>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</si>
  <si>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</si>
  <si>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</si>
  <si>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</si>
  <si>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</si>
  <si>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</si>
  <si>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</si>
  <si>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</si>
  <si>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</si>
  <si>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</si>
  <si>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</si>
  <si>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</si>
  <si>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</si>
  <si>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</si>
  <si>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</si>
  <si>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</si>
  <si>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</si>
  <si>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</si>
  <si>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</si>
  <si>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</si>
  <si>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</si>
  <si>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</si>
  <si>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</si>
  <si>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</si>
  <si>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</si>
  <si>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</si>
  <si>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</si>
  <si>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</si>
  <si>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</si>
  <si>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</si>
  <si>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</si>
  <si>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</si>
  <si>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</si>
  <si>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</si>
  <si>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</si>
  <si>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</si>
  <si>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</si>
  <si>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</si>
  <si>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</si>
  <si>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</si>
  <si>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</si>
  <si>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</si>
  <si>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</si>
  <si>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</si>
  <si>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</si>
  <si>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</si>
  <si>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</si>
  <si>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</si>
  <si>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</si>
  <si>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</si>
  <si>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</si>
  <si>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</si>
  <si>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</si>
  <si>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</si>
  <si>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</si>
  <si>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</si>
  <si>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</si>
  <si>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</si>
  <si>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</si>
  <si>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</si>
  <si>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</si>
  <si>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</si>
  <si>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</si>
  <si>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</si>
  <si>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</si>
  <si>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</si>
  <si>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</si>
  <si>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</si>
  <si>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</si>
  <si>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</si>
  <si>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</si>
  <si>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</si>
  <si>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</si>
  <si>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</si>
  <si>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</si>
  <si>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</si>
  <si>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</si>
  <si>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</si>
  <si>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</si>
  <si>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</si>
  <si>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</si>
  <si>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</si>
  <si>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</si>
  <si>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</si>
  <si>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</si>
  <si>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</si>
  <si>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</si>
  <si>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</si>
  <si>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</si>
  <si>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</si>
  <si>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</si>
  <si>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</si>
  <si>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</si>
  <si>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</si>
  <si>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</si>
  <si>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</si>
  <si>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</si>
  <si>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</si>
  <si>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</si>
  <si>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</si>
  <si>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</si>
  <si>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</si>
  <si>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</si>
  <si>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</si>
  <si>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</si>
  <si>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</si>
  <si>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</si>
  <si>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</si>
  <si>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</si>
  <si>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</si>
  <si>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</si>
  <si>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</si>
  <si>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</si>
  <si>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</si>
  <si>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</si>
  <si>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</si>
  <si>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</si>
  <si>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</si>
  <si>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</si>
  <si>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</si>
  <si>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</si>
  <si>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</si>
  <si>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</si>
  <si>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</si>
  <si>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</si>
  <si>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</si>
  <si>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</si>
  <si>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</si>
  <si>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</si>
  <si>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</si>
  <si>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</si>
  <si>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</si>
  <si>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</si>
  <si>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</si>
  <si>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</si>
  <si>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</si>
  <si>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</si>
  <si>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</si>
  <si>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</si>
  <si>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</si>
  <si>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</si>
  <si>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</si>
  <si>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</si>
  <si>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</si>
  <si>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</si>
  <si>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</si>
  <si>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</si>
  <si>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</si>
  <si>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</si>
  <si>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</si>
  <si>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</si>
  <si>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</si>
  <si>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</si>
  <si>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</si>
  <si>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</si>
  <si>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</si>
  <si>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</si>
  <si>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</si>
  <si>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</si>
  <si>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</si>
  <si>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</si>
  <si>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</si>
  <si>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</si>
  <si>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</si>
  <si>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</si>
  <si>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</si>
  <si>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</si>
  <si>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</si>
  <si>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</si>
  <si>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</si>
  <si>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</si>
  <si>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</si>
  <si>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</si>
  <si>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</si>
  <si>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</si>
  <si>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</si>
  <si>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</si>
  <si>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</si>
  <si>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</si>
  <si>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</si>
  <si>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</si>
  <si>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</si>
  <si>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</si>
  <si>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</si>
  <si>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</si>
  <si>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</si>
  <si>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</si>
  <si>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</si>
  <si>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</si>
  <si>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</si>
  <si>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</si>
  <si>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</si>
  <si>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</si>
  <si>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</si>
  <si>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</si>
  <si>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</si>
  <si>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</si>
  <si>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</si>
  <si>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</si>
  <si>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</si>
  <si>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</si>
  <si>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</si>
  <si>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</si>
  <si>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</si>
  <si>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</si>
  <si>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</si>
  <si>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</si>
  <si>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</si>
  <si>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</si>
  <si>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</si>
  <si>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</si>
  <si>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</si>
  <si>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</si>
  <si>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</si>
  <si>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</si>
  <si>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</si>
  <si>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</si>
  <si>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</si>
  <si>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</si>
  <si>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</si>
  <si>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</si>
  <si>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</si>
  <si>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</si>
  <si>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</si>
  <si>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</si>
  <si>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</si>
  <si>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</si>
  <si>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</si>
  <si>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</si>
  <si>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</si>
  <si>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</si>
  <si>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</si>
  <si>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</si>
  <si>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</si>
  <si>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</si>
  <si>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</si>
  <si>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</si>
  <si>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</si>
  <si>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</si>
  <si>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</si>
  <si>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</si>
  <si>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</si>
  <si>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</si>
  <si>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</si>
  <si>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</si>
  <si>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</si>
  <si>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</si>
  <si>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</si>
  <si>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</si>
  <si>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</si>
  <si>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</si>
  <si>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</si>
  <si>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</si>
  <si>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</si>
  <si>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</si>
  <si>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</si>
  <si>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</si>
  <si>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</si>
  <si>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</si>
  <si>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</si>
  <si>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</si>
  <si>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</si>
  <si>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</si>
  <si>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</si>
  <si>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</si>
  <si>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</si>
  <si>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</si>
  <si>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</si>
  <si>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</si>
  <si>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</si>
  <si>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</si>
  <si>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</si>
  <si>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</si>
  <si>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</si>
  <si>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</si>
  <si>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</si>
  <si>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</si>
  <si>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</si>
  <si>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</si>
  <si>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</si>
  <si>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</si>
  <si>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</si>
  <si>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</si>
  <si>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</si>
  <si>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</si>
  <si>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</si>
  <si>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</si>
  <si>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</si>
  <si>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</si>
  <si>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</si>
  <si>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</si>
  <si>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</si>
  <si>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</si>
  <si>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</si>
  <si>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</si>
  <si>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</si>
  <si>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</si>
  <si>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</si>
  <si>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</si>
  <si>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</si>
  <si>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</si>
  <si>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</si>
  <si>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</si>
  <si>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</si>
  <si>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</si>
  <si>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</si>
  <si>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</si>
  <si>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</si>
  <si>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</si>
  <si>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</si>
  <si>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</si>
  <si>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</si>
  <si>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</si>
  <si>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</si>
  <si>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</si>
  <si>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</si>
  <si>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</si>
  <si>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</si>
  <si>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</si>
  <si>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</si>
  <si>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</si>
  <si>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</si>
  <si>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</si>
  <si>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</si>
  <si>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</si>
  <si>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</si>
  <si>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</si>
  <si>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</si>
  <si>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</si>
  <si>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</si>
  <si>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</si>
  <si>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</si>
  <si>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</si>
  <si>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</si>
  <si>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</si>
  <si>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</si>
  <si>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</si>
  <si>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</si>
  <si>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</si>
  <si>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</si>
  <si>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</si>
  <si>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</si>
  <si>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</si>
  <si>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</si>
  <si>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</si>
  <si>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</si>
  <si>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</si>
  <si>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</si>
  <si>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</si>
  <si>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</si>
  <si>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</si>
  <si>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</si>
  <si>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</si>
  <si>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</si>
  <si>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</si>
  <si>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</si>
  <si>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</si>
  <si>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</si>
  <si>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</si>
  <si>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</si>
  <si>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</si>
  <si>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</si>
  <si>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</si>
  <si>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</si>
  <si>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</si>
  <si>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</si>
  <si>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</si>
  <si>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</si>
  <si>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</si>
  <si>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</si>
  <si>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</si>
  <si>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</si>
  <si>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</si>
  <si>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</si>
  <si>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</si>
  <si>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</si>
  <si>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</si>
  <si>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</si>
  <si>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</si>
  <si>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</si>
  <si>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</si>
  <si>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</si>
  <si>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</si>
  <si>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</si>
  <si>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</si>
  <si>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</si>
  <si>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</si>
  <si>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</si>
  <si>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</si>
  <si>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</si>
  <si>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</si>
  <si>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</si>
  <si>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</si>
  <si>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</si>
  <si>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</si>
  <si>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</si>
  <si>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</si>
  <si>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</si>
  <si>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</si>
  <si>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</si>
  <si>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</si>
  <si>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</si>
  <si>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</si>
  <si>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</si>
  <si>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</si>
  <si>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</si>
  <si>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</si>
  <si>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</si>
  <si>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</si>
  <si>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</si>
  <si>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</si>
  <si>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</si>
  <si>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</si>
  <si>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</si>
  <si>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</si>
  <si>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</si>
  <si>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</si>
  <si>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</si>
  <si>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</si>
  <si>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</si>
  <si>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</si>
  <si>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</si>
  <si>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</si>
  <si>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</si>
  <si>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</si>
  <si>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</si>
  <si>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</si>
  <si>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</si>
  <si>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</si>
  <si>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</si>
  <si>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</si>
  <si>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</si>
  <si>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</si>
  <si>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</si>
  <si>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</si>
  <si>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</si>
  <si>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</si>
  <si>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</si>
  <si>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</si>
  <si>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</si>
  <si>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</si>
  <si>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</si>
  <si>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</si>
  <si>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</si>
  <si>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</si>
  <si>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</si>
  <si>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</si>
  <si>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</si>
  <si>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</si>
  <si>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</si>
  <si>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</si>
  <si>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</si>
  <si>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</si>
  <si>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</si>
  <si>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</si>
  <si>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</si>
  <si>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</si>
  <si>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</si>
  <si>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</si>
  <si>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</si>
  <si>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</si>
  <si>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</si>
  <si>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</si>
  <si>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</si>
  <si>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</si>
  <si>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</si>
  <si>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</si>
  <si>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</si>
  <si>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</si>
  <si>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</si>
  <si>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</si>
  <si>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</si>
  <si>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</si>
  <si>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</si>
  <si>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</si>
  <si>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</si>
  <si>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</si>
  <si>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</si>
  <si>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</si>
  <si>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</si>
  <si>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</si>
  <si>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</si>
  <si>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</si>
  <si>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</si>
  <si>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</si>
  <si>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</si>
  <si>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</si>
  <si>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</si>
  <si>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</si>
  <si>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</si>
  <si>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</si>
  <si>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</si>
  <si>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</si>
  <si>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</si>
  <si>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</si>
  <si>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</si>
  <si>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</si>
  <si>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</si>
  <si>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</si>
  <si>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</si>
  <si>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</si>
  <si>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</si>
  <si>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</si>
  <si>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</si>
  <si>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</si>
  <si>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</si>
  <si>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</si>
  <si>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</si>
  <si>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</si>
  <si>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</si>
  <si>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</si>
  <si>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</si>
  <si>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</si>
  <si>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</si>
  <si>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</si>
  <si>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</si>
  <si>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</si>
  <si>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</si>
  <si>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</si>
  <si>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</si>
  <si>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</si>
  <si>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</si>
  <si>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</si>
  <si>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</si>
  <si>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</si>
  <si>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</si>
  <si>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</si>
  <si>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</si>
  <si>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</si>
  <si>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</si>
  <si>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</si>
  <si>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</si>
  <si>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</si>
  <si>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</si>
  <si>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</si>
  <si>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</si>
  <si>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</si>
  <si>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</si>
  <si>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</si>
  <si>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</si>
  <si>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</si>
  <si>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</si>
  <si>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</si>
  <si>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</si>
  <si>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</si>
  <si>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</si>
  <si>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</si>
  <si>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</si>
  <si>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</si>
  <si>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</si>
  <si>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</si>
  <si>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</si>
  <si>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</si>
  <si>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</si>
  <si>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</si>
  <si>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</si>
  <si>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</si>
  <si>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</si>
  <si>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</si>
  <si>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</si>
  <si>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</si>
  <si>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</si>
  <si>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</si>
  <si>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</si>
  <si>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</si>
  <si>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</si>
  <si>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</si>
  <si>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</si>
  <si>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</si>
  <si>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</si>
  <si>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</si>
  <si>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</si>
  <si>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</si>
  <si>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</si>
  <si>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</si>
  <si>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</si>
  <si>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</si>
  <si>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</si>
  <si>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</si>
  <si>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</si>
  <si>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</si>
  <si>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</si>
  <si>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</si>
  <si>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</si>
  <si>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</si>
  <si>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</si>
  <si>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</si>
  <si>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</si>
  <si>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</si>
  <si>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</si>
  <si>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</si>
  <si>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</si>
  <si>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</si>
  <si>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</si>
  <si>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</si>
  <si>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</si>
  <si>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</si>
  <si>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</si>
  <si>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</si>
  <si>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</si>
  <si>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</si>
  <si>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</si>
  <si>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</si>
  <si>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</si>
  <si>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</si>
  <si>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</si>
  <si>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</si>
  <si>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</si>
  <si>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</si>
  <si>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</si>
  <si>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</si>
  <si>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</si>
  <si>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</si>
  <si>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</si>
  <si>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</si>
  <si>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</si>
  <si>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</si>
  <si>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</si>
  <si>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</si>
  <si>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</si>
  <si>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</si>
  <si>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</si>
  <si>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</si>
  <si>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</si>
  <si>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</si>
  <si>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</si>
  <si>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</si>
  <si>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</si>
  <si>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</si>
  <si>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</si>
  <si>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</si>
  <si>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</si>
  <si>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</si>
  <si>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</si>
  <si>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</si>
  <si>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</si>
  <si>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</si>
  <si>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</si>
  <si>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</si>
  <si>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</si>
  <si>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</si>
  <si>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</si>
  <si>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</si>
  <si>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</si>
  <si>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</si>
  <si>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</si>
  <si>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</si>
  <si>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</si>
  <si>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</si>
  <si>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</si>
  <si>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</si>
  <si>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</si>
  <si>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</si>
  <si>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</si>
  <si>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</si>
  <si>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</si>
  <si>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</si>
  <si>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</si>
  <si>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</si>
  <si>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</si>
  <si>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</si>
  <si>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</si>
  <si>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</si>
  <si>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</si>
  <si>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</si>
  <si>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</si>
  <si>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</si>
  <si>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</si>
  <si>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</si>
  <si>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</si>
  <si>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</si>
  <si>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</si>
  <si>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</si>
  <si>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</si>
  <si>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</si>
  <si>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</si>
  <si>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</si>
  <si>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</si>
  <si>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</si>
  <si>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</si>
  <si>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</si>
  <si>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</si>
  <si>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</si>
  <si>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</si>
  <si>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</si>
  <si>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</si>
  <si>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</si>
  <si>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</si>
  <si>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</si>
  <si>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</si>
  <si>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</si>
  <si>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</si>
  <si>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</si>
  <si>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</si>
  <si>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</si>
  <si>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</si>
  <si>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</si>
  <si>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</si>
  <si>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</si>
  <si>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</si>
  <si>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</si>
  <si>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</si>
  <si>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</si>
  <si>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</si>
  <si>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</si>
  <si>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</si>
  <si>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</si>
  <si>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</si>
  <si>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</si>
  <si>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</si>
  <si>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</si>
  <si>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</si>
  <si>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</si>
  <si>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</si>
  <si>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</si>
  <si>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</si>
  <si>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</si>
  <si>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</si>
  <si>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</si>
  <si>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</si>
  <si>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</si>
  <si>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</si>
  <si>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</si>
  <si>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</si>
  <si>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</si>
  <si>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</si>
  <si>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</si>
  <si>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</si>
  <si>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</si>
  <si>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</si>
  <si>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</si>
  <si>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</si>
  <si>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</si>
  <si>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</si>
  <si>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</si>
  <si>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</si>
  <si>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</si>
  <si>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</si>
  <si>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</si>
  <si>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</si>
  <si>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</si>
  <si>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</si>
  <si>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</si>
  <si>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</si>
  <si>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</si>
  <si>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</si>
  <si>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</si>
  <si>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</si>
  <si>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</si>
  <si>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</si>
  <si>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</si>
  <si>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</si>
  <si>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</si>
  <si>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</si>
  <si>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</si>
  <si>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</si>
  <si>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</si>
  <si>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</si>
  <si>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</si>
  <si>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</si>
  <si>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</si>
  <si>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</si>
  <si>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</si>
  <si>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</si>
  <si>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</si>
  <si>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</si>
  <si>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</si>
  <si>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</si>
  <si>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</si>
  <si>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</si>
  <si>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</si>
  <si>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</si>
  <si>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</si>
  <si>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</si>
  <si>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</si>
  <si>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</si>
  <si>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</si>
  <si>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</si>
  <si>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</si>
  <si>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</si>
  <si>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</si>
  <si>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</si>
  <si>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</si>
  <si>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</si>
  <si>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</si>
  <si>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</si>
  <si>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</si>
  <si>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</si>
  <si>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</si>
  <si>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</si>
  <si>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</si>
  <si>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</si>
  <si>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</si>
  <si>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</si>
  <si>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</si>
  <si>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</si>
  <si>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</si>
  <si>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</si>
  <si>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</si>
  <si>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</si>
  <si>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</si>
  <si>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</si>
  <si>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</si>
  <si>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</si>
  <si>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</si>
  <si>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</si>
  <si>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</si>
  <si>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</si>
  <si>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</si>
  <si>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</si>
  <si>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</si>
  <si>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</si>
  <si>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</si>
  <si>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</si>
  <si>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</si>
  <si>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</si>
  <si>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</si>
  <si>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</si>
  <si>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</si>
  <si>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</si>
  <si>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</si>
  <si>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</si>
  <si>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</si>
  <si>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</si>
  <si>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</si>
  <si>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</si>
  <si>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</si>
  <si>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</si>
  <si>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</si>
  <si>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</si>
  <si>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</si>
  <si>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</si>
  <si>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</si>
  <si>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</si>
  <si>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</si>
  <si>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</si>
  <si>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</si>
  <si>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</si>
  <si>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</si>
  <si>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</si>
  <si>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</si>
  <si>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</si>
  <si>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</si>
  <si>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</si>
  <si>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</si>
  <si>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</si>
  <si>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</si>
  <si>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</si>
  <si>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</si>
  <si>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</si>
  <si>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</si>
  <si>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</si>
  <si>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</si>
  <si>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</si>
  <si>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</si>
  <si>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</si>
  <si>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</si>
  <si>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</si>
  <si>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</si>
  <si>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</si>
  <si>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</si>
  <si>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</si>
  <si>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</si>
  <si>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</si>
  <si>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</si>
  <si>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</si>
  <si>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</si>
  <si>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</si>
  <si>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</si>
  <si>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</si>
  <si>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</si>
  <si>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</si>
  <si>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</si>
  <si>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</si>
  <si>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</si>
  <si>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</si>
  <si>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</si>
  <si>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</si>
  <si>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</si>
  <si>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</si>
  <si>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</si>
  <si>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</si>
  <si>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</si>
  <si>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</si>
  <si>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</si>
  <si>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</si>
  <si>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</si>
  <si>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</si>
  <si>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</si>
  <si>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</si>
  <si>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</si>
  <si>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</si>
  <si>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</si>
  <si>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</si>
  <si>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</si>
  <si>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</si>
  <si>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</si>
  <si>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</si>
  <si>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</si>
  <si>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</si>
  <si>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</si>
  <si>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</si>
  <si>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</si>
  <si>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</si>
  <si>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</si>
  <si>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</si>
  <si>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</si>
  <si>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</si>
  <si>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</si>
  <si>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</si>
  <si>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</si>
  <si>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</si>
  <si>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</si>
  <si>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</si>
  <si>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</si>
  <si>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</si>
  <si>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</si>
  <si>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</si>
  <si>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</si>
  <si>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</si>
  <si>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</si>
  <si>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</si>
  <si>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</si>
  <si>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</si>
  <si>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</si>
  <si>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</si>
  <si>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</si>
  <si>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</si>
  <si>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</si>
  <si>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</si>
  <si>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</si>
  <si>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</si>
  <si>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</si>
  <si>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</si>
  <si>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</si>
  <si>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</si>
  <si>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</si>
  <si>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</si>
  <si>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</si>
  <si>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</si>
  <si>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</si>
  <si>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</si>
  <si>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</si>
  <si>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</si>
  <si>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</si>
  <si>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</si>
  <si>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</si>
  <si>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</si>
  <si>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</si>
  <si>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</si>
  <si>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</si>
  <si>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</si>
  <si>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</si>
  <si>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</si>
  <si>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</si>
  <si>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</si>
  <si>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</si>
  <si>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</si>
  <si>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</si>
  <si>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</si>
  <si>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</si>
  <si>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</si>
  <si>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</si>
  <si>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</si>
  <si>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</si>
  <si>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</si>
  <si>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</si>
  <si>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</si>
  <si>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</si>
  <si>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</si>
  <si>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</si>
  <si>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</si>
  <si>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</si>
  <si>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</si>
  <si>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</si>
  <si>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</si>
  <si>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</si>
  <si>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</si>
  <si>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</si>
  <si>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</si>
  <si>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</si>
  <si>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</si>
  <si>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</si>
  <si>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</si>
  <si>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</si>
  <si>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</si>
  <si>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</si>
  <si>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</si>
  <si>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</si>
  <si>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</si>
  <si>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</si>
  <si>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</si>
  <si>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</si>
  <si>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</si>
  <si>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</si>
  <si>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</si>
  <si>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</si>
  <si>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</si>
  <si>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</si>
  <si>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</si>
  <si>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</si>
  <si>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</si>
  <si>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</si>
  <si>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</si>
  <si>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</si>
  <si>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</si>
  <si>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</si>
  <si>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</si>
  <si>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</si>
  <si>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</si>
  <si>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</si>
  <si>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</si>
  <si>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</si>
  <si>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</si>
  <si>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</si>
  <si>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</si>
  <si>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</si>
  <si>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</si>
  <si>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</si>
  <si>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</si>
  <si>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</si>
  <si>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</si>
  <si>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</si>
  <si>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</si>
  <si>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</si>
  <si>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</si>
  <si>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</si>
  <si>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</si>
  <si>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</si>
  <si>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</si>
  <si>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</si>
  <si>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</si>
  <si>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</si>
  <si>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</si>
  <si>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</si>
  <si>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</si>
  <si>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</si>
  <si>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</si>
  <si>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</si>
  <si>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</si>
  <si>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</si>
  <si>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</si>
  <si>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</si>
  <si>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</si>
  <si>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</si>
  <si>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</si>
  <si>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</si>
  <si>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</si>
  <si>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</si>
  <si>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</si>
  <si>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</si>
  <si>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</si>
  <si>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</si>
  <si>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</si>
  <si>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</si>
  <si>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</si>
  <si>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</si>
  <si>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</si>
  <si>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</si>
  <si>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</si>
  <si>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</si>
  <si>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</si>
  <si>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</si>
  <si>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</si>
  <si>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</si>
  <si>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</si>
  <si>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</si>
  <si>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</si>
  <si>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</si>
  <si>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</si>
  <si>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</si>
  <si>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</si>
  <si>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</si>
  <si>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</si>
  <si>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</si>
  <si>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</si>
  <si>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</si>
  <si>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</si>
  <si>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</si>
  <si>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</si>
  <si>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</si>
  <si>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</si>
  <si>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</si>
  <si>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</si>
  <si>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</si>
  <si>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</si>
  <si>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</si>
  <si>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</si>
  <si>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</si>
  <si>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</si>
  <si>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</si>
  <si>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</si>
  <si>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</si>
  <si>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</si>
  <si>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</si>
  <si>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</si>
  <si>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</si>
  <si>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</si>
  <si>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</si>
  <si>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</si>
  <si>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</si>
  <si>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</si>
  <si>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</si>
  <si>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</si>
  <si>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</si>
  <si>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</si>
  <si>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</si>
  <si>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</si>
  <si>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</si>
  <si>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</si>
  <si>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</si>
  <si>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</si>
  <si>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</si>
  <si>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</si>
  <si>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</si>
  <si>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</si>
  <si>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</si>
  <si>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</si>
  <si>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</si>
  <si>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</si>
  <si>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</si>
  <si>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</si>
  <si>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</si>
  <si>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</si>
  <si>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</si>
  <si>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</si>
  <si>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</si>
  <si>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</si>
  <si>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</si>
  <si>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</si>
  <si>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</si>
  <si>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</si>
  <si>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</si>
  <si>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</si>
  <si>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</si>
  <si>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</si>
  <si>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</si>
  <si>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</si>
  <si>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</si>
  <si>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</si>
  <si>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</si>
  <si>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</si>
  <si>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</si>
  <si>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</si>
  <si>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</si>
  <si>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</si>
  <si>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</si>
  <si>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</si>
  <si>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</si>
  <si>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</si>
  <si>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</si>
  <si>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</si>
  <si>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</si>
  <si>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</si>
  <si>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</si>
  <si>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</si>
  <si>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</si>
  <si>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</si>
  <si>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</si>
  <si>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</si>
  <si>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</si>
  <si>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</si>
  <si>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</si>
  <si>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</si>
  <si>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</si>
  <si>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</si>
  <si>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</si>
  <si>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</si>
  <si>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</si>
  <si>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</si>
  <si>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</si>
  <si>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</si>
  <si>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</si>
  <si>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</si>
  <si>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</si>
  <si>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</si>
  <si>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</si>
  <si>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</si>
  <si>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</si>
  <si>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</si>
  <si>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</si>
  <si>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</si>
  <si>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</si>
  <si>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</si>
  <si>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</si>
  <si>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</si>
  <si>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</si>
  <si>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</si>
  <si>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</si>
  <si>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</si>
  <si>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</si>
  <si>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</si>
  <si>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</si>
  <si>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</si>
  <si>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</si>
  <si>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</si>
  <si>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</si>
  <si>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</si>
  <si>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</si>
  <si>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</si>
  <si>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</si>
  <si>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</si>
  <si>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</si>
  <si>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</si>
  <si>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</si>
  <si>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</si>
  <si>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</si>
  <si>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</si>
  <si>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</si>
  <si>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</si>
  <si>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</si>
  <si>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</si>
  <si>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</si>
  <si>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</si>
  <si>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</si>
  <si>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</si>
  <si>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</si>
  <si>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</si>
  <si>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</si>
  <si>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</si>
  <si>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</si>
  <si>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</si>
  <si>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</si>
  <si>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</si>
  <si>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</si>
  <si>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</si>
  <si>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</si>
  <si>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</si>
  <si>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</si>
  <si>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</si>
  <si>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</si>
  <si>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</si>
  <si>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</si>
  <si>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</si>
  <si>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</si>
  <si>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</si>
  <si>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</si>
  <si>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</si>
  <si>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</si>
  <si>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</si>
  <si>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</si>
  <si>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</si>
  <si>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</si>
  <si>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</si>
  <si>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</si>
  <si>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</si>
  <si>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</si>
  <si>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</si>
  <si>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</si>
  <si>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</si>
  <si>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</si>
  <si>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</si>
  <si>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</si>
  <si>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</si>
  <si>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</si>
  <si>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</si>
  <si>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</si>
  <si>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</si>
  <si>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</si>
  <si>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</si>
  <si>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</si>
  <si>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</si>
  <si>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</si>
  <si>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</si>
  <si>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</si>
  <si>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</si>
  <si>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</si>
  <si>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</si>
  <si>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</si>
  <si>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</si>
  <si>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</si>
  <si>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</si>
  <si>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</si>
  <si>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</si>
  <si>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</si>
  <si>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</si>
  <si>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</si>
  <si>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</si>
  <si>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</si>
  <si>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</si>
  <si>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</si>
  <si>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</si>
  <si>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</si>
  <si>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</si>
  <si>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</si>
  <si>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</si>
  <si>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</si>
  <si>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</si>
  <si>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</si>
  <si>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</si>
  <si>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</si>
  <si>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</si>
  <si>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</si>
  <si>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</si>
  <si>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</si>
  <si>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</si>
  <si>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</si>
  <si>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</si>
  <si>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</si>
  <si>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</si>
  <si>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</si>
  <si>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</si>
  <si>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</si>
  <si>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</si>
  <si>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</si>
  <si>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</si>
  <si>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</si>
  <si>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</si>
  <si>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</si>
  <si>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</si>
  <si>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</si>
  <si>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</si>
  <si>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</si>
  <si>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</si>
  <si>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</si>
  <si>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</si>
  <si>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</si>
  <si>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</si>
  <si>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</si>
  <si>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</si>
  <si>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</si>
  <si>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</si>
  <si>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</si>
  <si>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</si>
  <si>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</si>
  <si>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</si>
  <si>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</si>
  <si>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</si>
  <si>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</si>
  <si>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</si>
  <si>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</si>
  <si>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</si>
  <si>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</si>
  <si>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</si>
  <si>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</si>
  <si>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</si>
  <si>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</si>
  <si>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</si>
  <si>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</si>
  <si>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</si>
  <si>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</si>
  <si>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</si>
  <si>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</si>
  <si>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</si>
  <si>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</si>
  <si>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</si>
  <si>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</si>
  <si>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</si>
  <si>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</si>
  <si>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</si>
  <si>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</si>
  <si>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</si>
  <si>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</si>
  <si>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</si>
  <si>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</si>
  <si>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</si>
  <si>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</si>
  <si>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</si>
  <si>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</si>
  <si>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</si>
  <si>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</si>
  <si>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</si>
  <si>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</si>
  <si>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</si>
  <si>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</si>
  <si>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</si>
  <si>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</si>
  <si>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</si>
  <si>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</si>
  <si>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</si>
  <si>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</si>
  <si>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</si>
  <si>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</si>
  <si>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</si>
  <si>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</si>
  <si>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</si>
  <si>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</si>
  <si>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</si>
  <si>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</si>
  <si>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</si>
  <si>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</si>
  <si>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</si>
  <si>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</si>
  <si>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</si>
  <si>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</si>
  <si>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</si>
  <si>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</si>
  <si>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</si>
  <si>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</si>
  <si>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</si>
  <si>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</si>
  <si>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</si>
  <si>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</si>
  <si>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</si>
  <si>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</si>
  <si>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</si>
  <si>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</si>
  <si>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</si>
  <si>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</si>
  <si>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</si>
  <si>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</si>
  <si>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</si>
  <si>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</si>
  <si>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</si>
  <si>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</si>
  <si>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</si>
  <si>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</si>
  <si>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</si>
  <si>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</si>
  <si>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</si>
  <si>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</si>
  <si>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</si>
  <si>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</si>
  <si>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</si>
  <si>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</si>
  <si>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</si>
  <si>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</si>
  <si>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</si>
  <si>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</si>
  <si>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</si>
  <si>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</si>
  <si>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</si>
  <si>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</si>
  <si>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</si>
  <si>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</si>
  <si>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</si>
  <si>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</si>
  <si>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</si>
  <si>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</si>
  <si>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</si>
  <si>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</si>
  <si>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</si>
  <si>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</si>
  <si>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</si>
  <si>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</si>
  <si>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</si>
  <si>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</si>
  <si>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</si>
  <si>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</si>
  <si>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</si>
  <si>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</si>
  <si>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</si>
  <si>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</si>
  <si>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</si>
  <si>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</si>
  <si>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</si>
  <si>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</si>
  <si>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</si>
  <si>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</si>
  <si>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</si>
  <si>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</si>
  <si>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</si>
  <si>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</si>
  <si>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</si>
  <si>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</si>
  <si>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</si>
  <si>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</si>
  <si>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</si>
  <si>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</si>
  <si>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</si>
  <si>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</si>
  <si>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</si>
  <si>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</si>
  <si>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</si>
  <si>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</si>
  <si>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</si>
  <si>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</si>
  <si>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</si>
  <si>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</si>
  <si>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</si>
  <si>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</si>
  <si>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</si>
  <si>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</si>
  <si>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</si>
  <si>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</si>
  <si>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</si>
  <si>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</si>
  <si>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</si>
  <si>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</si>
  <si>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</si>
  <si>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</si>
  <si>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</si>
  <si>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</si>
  <si>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</si>
  <si>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</si>
  <si>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</si>
  <si>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</si>
  <si>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</si>
  <si>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</si>
  <si>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</si>
  <si>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</si>
  <si>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</si>
  <si>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</si>
  <si>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</si>
  <si>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</si>
  <si>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</si>
  <si>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</si>
  <si>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</si>
  <si>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</si>
  <si>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</si>
  <si>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</si>
  <si>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</si>
  <si>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</si>
  <si>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</si>
  <si>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</si>
  <si>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</si>
  <si>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</si>
  <si>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</si>
  <si>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</si>
  <si>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</si>
  <si>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</si>
  <si>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</si>
  <si>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</si>
  <si>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</si>
  <si>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</si>
  <si>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</si>
  <si>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</si>
  <si>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</si>
  <si>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</si>
  <si>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</si>
  <si>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</si>
  <si>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</si>
  <si>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</si>
  <si>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</si>
  <si>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</si>
  <si>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</si>
  <si>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</si>
  <si>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</si>
  <si>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</si>
  <si>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</si>
  <si>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</si>
  <si>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</si>
  <si>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</si>
  <si>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</si>
  <si>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</si>
  <si>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</si>
  <si>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</si>
  <si>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</si>
  <si>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</si>
  <si>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</si>
  <si>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</si>
  <si>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</si>
  <si>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</si>
  <si>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</si>
  <si>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</si>
  <si>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</si>
  <si>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</si>
  <si>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</si>
  <si>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</si>
  <si>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</si>
  <si>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</si>
  <si>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</si>
  <si>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</si>
  <si>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</si>
  <si>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</si>
  <si>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</si>
  <si>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</si>
  <si>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</si>
  <si>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</si>
  <si>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</si>
  <si>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</si>
  <si>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</si>
  <si>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</si>
  <si>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</si>
  <si>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</si>
  <si>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</si>
  <si>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</si>
  <si>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</si>
  <si>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</si>
  <si>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</si>
  <si>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</si>
  <si>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</si>
  <si>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</si>
  <si>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</si>
  <si>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</si>
  <si>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</si>
  <si>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</si>
  <si>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</si>
  <si>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</si>
  <si>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</si>
  <si>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</si>
  <si>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</si>
  <si>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</si>
  <si>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</si>
  <si>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</si>
  <si>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</si>
  <si>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</si>
  <si>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</si>
  <si>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</si>
  <si>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</si>
  <si>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</si>
  <si>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</si>
  <si>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</si>
  <si>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</si>
  <si>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</si>
  <si>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</si>
  <si>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</si>
  <si>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</si>
  <si>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</si>
  <si>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</si>
  <si>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</si>
  <si>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</si>
  <si>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</si>
  <si>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</si>
  <si>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</si>
  <si>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</si>
  <si>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</si>
  <si>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</si>
  <si>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</si>
  <si>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</si>
  <si>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</si>
  <si>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</si>
  <si>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</si>
  <si>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</si>
  <si>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</si>
  <si>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</si>
  <si>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</si>
  <si>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</si>
  <si>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</si>
  <si>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</si>
  <si>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</si>
  <si>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</si>
  <si>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</si>
  <si>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</si>
  <si>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</si>
  <si>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</si>
  <si>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</si>
  <si>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</si>
  <si>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</si>
  <si>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</si>
  <si>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</si>
  <si>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</si>
  <si>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</si>
  <si>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</si>
  <si>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</si>
  <si>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</si>
  <si>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</si>
  <si>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</si>
  <si>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</si>
  <si>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</si>
  <si>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</si>
  <si>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</si>
  <si>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</si>
  <si>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</si>
  <si>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</si>
  <si>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</si>
  <si>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</si>
  <si>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</si>
  <si>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</si>
  <si>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</si>
  <si>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</si>
  <si>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</si>
  <si>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</si>
  <si>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</si>
  <si>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</si>
  <si>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</si>
  <si>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</si>
  <si>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</si>
  <si>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</si>
  <si>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</si>
  <si>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</si>
  <si>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</si>
  <si>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</si>
  <si>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</si>
  <si>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</si>
  <si>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</si>
  <si>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</si>
  <si>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</si>
  <si>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</si>
  <si>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</si>
  <si>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</si>
  <si>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</si>
  <si>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</si>
  <si>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</si>
  <si>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</si>
  <si>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</si>
  <si>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</si>
  <si>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</si>
  <si>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</si>
  <si>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</si>
  <si>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</si>
  <si>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</si>
  <si>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</si>
  <si>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</si>
  <si>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</si>
  <si>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</si>
  <si>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</si>
  <si>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</si>
  <si>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</si>
  <si>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</si>
  <si>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</si>
  <si>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</si>
  <si>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</si>
  <si>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</si>
  <si>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</si>
  <si>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</si>
  <si>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</si>
  <si>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</si>
  <si>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</si>
  <si>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</si>
  <si>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</si>
  <si>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</si>
  <si>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</si>
  <si>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</si>
  <si>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</si>
  <si>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</si>
  <si>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</si>
  <si>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</si>
  <si>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</si>
  <si>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</si>
  <si>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</si>
  <si>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</si>
  <si>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</si>
  <si>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</si>
  <si>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</si>
  <si>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</si>
  <si>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</si>
  <si>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</si>
  <si>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</si>
  <si>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</si>
  <si>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</si>
  <si>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</si>
  <si>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</si>
  <si>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</si>
  <si>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</si>
  <si>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</si>
  <si>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</si>
  <si>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</si>
  <si>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</si>
  <si>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</si>
  <si>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</si>
  <si>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</si>
  <si>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</si>
  <si>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</si>
  <si>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</si>
  <si>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</si>
  <si>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</si>
  <si>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</si>
  <si>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</si>
  <si>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</si>
  <si>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</si>
  <si>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</si>
  <si>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</si>
  <si>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</si>
  <si>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</si>
  <si>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</si>
  <si>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</si>
  <si>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</si>
  <si>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</si>
  <si>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</si>
  <si>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</si>
  <si>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</si>
  <si>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</si>
  <si>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</si>
  <si>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</si>
  <si>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</si>
  <si>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</si>
  <si>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</si>
  <si>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</si>
  <si>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</si>
  <si>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</si>
  <si>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</si>
  <si>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</si>
  <si>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</si>
  <si>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</si>
  <si>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</si>
  <si>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</si>
  <si>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</si>
  <si>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</si>
  <si>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</si>
  <si>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</si>
  <si>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</si>
  <si>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</si>
  <si>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</si>
  <si>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</si>
  <si>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</si>
  <si>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</si>
  <si>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</si>
  <si>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</si>
  <si>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</si>
  <si>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</si>
  <si>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</si>
  <si>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</si>
  <si>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</si>
  <si>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</si>
  <si>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</si>
  <si>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</si>
  <si>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</si>
  <si>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</si>
  <si>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</si>
  <si>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</si>
  <si>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</si>
  <si>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</si>
  <si>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</si>
  <si>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</si>
  <si>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</si>
  <si>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</si>
  <si>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</si>
  <si>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</si>
  <si>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</si>
  <si>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</si>
  <si>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</si>
  <si>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</si>
  <si>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</si>
  <si>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</si>
  <si>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</si>
  <si>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</si>
  <si>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</si>
  <si>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</si>
  <si>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</si>
  <si>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</si>
  <si>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</si>
  <si>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</si>
  <si>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</si>
  <si>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</si>
  <si>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</si>
  <si>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</si>
  <si>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</si>
  <si>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</si>
  <si>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</si>
  <si>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</si>
  <si>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</si>
  <si>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</si>
  <si>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</si>
  <si>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</si>
  <si>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</si>
  <si>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</si>
  <si>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</si>
  <si>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</si>
  <si>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</si>
  <si>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</si>
  <si>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</si>
  <si>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</si>
  <si>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</si>
  <si>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</si>
  <si>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</si>
  <si>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</si>
  <si>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</si>
  <si>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</si>
  <si>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</si>
  <si>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</si>
  <si>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</si>
  <si>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</si>
  <si>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</si>
  <si>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</si>
  <si>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</si>
  <si>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</si>
  <si>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</si>
  <si>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</si>
  <si>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</si>
  <si>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</si>
  <si>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</si>
  <si>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</si>
  <si>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</si>
  <si>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</si>
  <si>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</si>
  <si>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</si>
  <si>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</si>
  <si>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</si>
  <si>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</si>
  <si>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</si>
  <si>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</si>
  <si>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</si>
  <si>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</si>
  <si>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</si>
  <si>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</si>
  <si>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</si>
  <si>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</si>
  <si>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</si>
  <si>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</si>
  <si>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</si>
  <si>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</si>
  <si>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</si>
  <si>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</si>
  <si>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</si>
  <si>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</si>
  <si>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</si>
  <si>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</si>
  <si>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</si>
  <si>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</si>
  <si>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</si>
  <si>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</si>
  <si>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</si>
  <si>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</si>
  <si>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</si>
  <si>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</si>
  <si>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</si>
  <si>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</si>
  <si>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</si>
  <si>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</si>
  <si>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</si>
  <si>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</si>
  <si>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</si>
  <si>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</si>
  <si>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</si>
  <si>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</si>
  <si>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</si>
  <si>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</si>
  <si>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</si>
  <si>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</si>
  <si>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</si>
  <si>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</si>
  <si>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</si>
  <si>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</si>
  <si>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</si>
  <si>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</si>
  <si>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</si>
  <si>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</si>
  <si>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</si>
  <si>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</si>
  <si>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</si>
  <si>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</si>
  <si>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</si>
  <si>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</si>
  <si>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</si>
  <si>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</si>
  <si>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</si>
  <si>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</si>
  <si>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</si>
  <si>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</si>
  <si>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</si>
  <si>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</si>
  <si>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</si>
  <si>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</si>
  <si>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</si>
  <si>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</si>
  <si>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</si>
  <si>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</si>
  <si>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</si>
  <si>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</si>
  <si>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</si>
  <si>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</si>
  <si>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</si>
  <si>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</si>
  <si>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</si>
  <si>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</si>
  <si>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</si>
  <si>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</si>
  <si>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</si>
  <si>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</si>
  <si>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</si>
  <si>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</si>
  <si>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</si>
  <si>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</si>
  <si>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</si>
  <si>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</si>
  <si>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</si>
  <si>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</si>
  <si>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</si>
  <si>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</si>
  <si>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</si>
  <si>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</si>
  <si>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</si>
  <si>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</si>
  <si>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</si>
  <si>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</si>
  <si>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</si>
  <si>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</si>
  <si>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</si>
  <si>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</si>
  <si>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</si>
  <si>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</si>
  <si>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</si>
  <si>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</si>
  <si>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</si>
  <si>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</si>
  <si>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</si>
  <si>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</si>
  <si>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</si>
  <si>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</si>
  <si>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</si>
  <si>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</si>
  <si>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</si>
  <si>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</si>
  <si>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</si>
  <si>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</si>
  <si>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</si>
  <si>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</si>
  <si>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</si>
  <si>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</si>
  <si>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</si>
  <si>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</si>
  <si>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</si>
  <si>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</si>
  <si>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</si>
  <si>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</si>
  <si>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</si>
  <si>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</si>
  <si>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</si>
  <si>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</si>
  <si>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</si>
  <si>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</si>
  <si>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</si>
  <si>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</si>
  <si>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</si>
  <si>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</si>
  <si>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</si>
  <si>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</si>
  <si>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</si>
  <si>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</si>
  <si>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</si>
  <si>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</si>
  <si>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</si>
  <si>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</si>
  <si>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</si>
  <si>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</si>
  <si>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</si>
  <si>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</si>
  <si>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</si>
  <si>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</si>
  <si>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</si>
  <si>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</si>
  <si>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</si>
  <si>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</si>
  <si>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</si>
  <si>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</si>
  <si>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</si>
  <si>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</si>
  <si>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</si>
  <si>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</si>
  <si>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</si>
  <si>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</si>
  <si>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</si>
  <si>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</si>
  <si>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</si>
  <si>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</si>
  <si>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</si>
  <si>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</si>
  <si>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</si>
  <si>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</si>
  <si>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</si>
  <si>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</si>
  <si>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</si>
  <si>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</si>
  <si>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</si>
  <si>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</si>
  <si>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</si>
  <si>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</si>
  <si>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</si>
  <si>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</si>
  <si>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</si>
  <si>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</si>
  <si>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</si>
  <si>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</si>
  <si>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</si>
  <si>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</si>
  <si>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</si>
  <si>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</si>
  <si>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</si>
  <si>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</si>
  <si>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</si>
  <si>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</si>
  <si>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</si>
  <si>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</si>
  <si>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</si>
  <si>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</si>
  <si>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</si>
  <si>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</si>
  <si>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</si>
  <si>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</si>
  <si>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</si>
  <si>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</si>
  <si>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</si>
  <si>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</si>
  <si>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</si>
  <si>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</si>
  <si>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</si>
  <si>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</si>
  <si>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</si>
  <si>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</si>
  <si>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</si>
  <si>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</si>
  <si>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</si>
  <si>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</si>
  <si>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</si>
  <si>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</si>
  <si>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</si>
  <si>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</si>
  <si>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</si>
  <si>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</si>
  <si>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</si>
  <si>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</si>
  <si>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</si>
  <si>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</si>
  <si>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</si>
  <si>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</si>
  <si>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</si>
  <si>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</si>
  <si>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</si>
  <si>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</si>
  <si>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</si>
  <si>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</si>
  <si>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</si>
  <si>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</si>
  <si>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</si>
  <si>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</si>
  <si>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</si>
  <si>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</si>
  <si>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</si>
  <si>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</si>
  <si>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</si>
  <si>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</si>
  <si>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</si>
  <si>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</si>
  <si>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</si>
  <si>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</si>
  <si>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</si>
  <si>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</si>
  <si>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</si>
  <si>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</si>
  <si>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</si>
  <si>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</si>
  <si>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</si>
  <si>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</si>
  <si>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</si>
  <si>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</si>
  <si>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</si>
  <si>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</si>
  <si>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</si>
  <si>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</si>
  <si>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</si>
  <si>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</si>
  <si>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</si>
  <si>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</si>
  <si>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</si>
  <si>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</si>
  <si>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</si>
  <si>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</si>
  <si>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</si>
  <si>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</si>
  <si>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</si>
  <si>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</si>
  <si>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</si>
  <si>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</si>
  <si>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</si>
  <si>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</si>
  <si>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</si>
  <si>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</si>
  <si>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</si>
  <si>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</si>
  <si>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</si>
  <si>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</si>
  <si>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</si>
  <si>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</si>
  <si>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</si>
  <si>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</si>
  <si>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</si>
  <si>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</si>
  <si>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</si>
  <si>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</si>
  <si>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</si>
  <si>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</si>
  <si>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</si>
  <si>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</si>
  <si>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</si>
  <si>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</si>
  <si>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</si>
  <si>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</si>
  <si>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</si>
  <si>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</si>
  <si>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</si>
  <si>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</si>
  <si>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</si>
  <si>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</si>
  <si>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</si>
  <si>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</si>
  <si>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</si>
  <si>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</si>
  <si>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</si>
  <si>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</si>
  <si>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</si>
  <si>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</si>
  <si>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</si>
  <si>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</si>
  <si>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</si>
  <si>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</si>
  <si>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</si>
  <si>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</si>
  <si>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</si>
  <si>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</si>
  <si>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</si>
  <si>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</si>
  <si>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</si>
  <si>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</si>
  <si>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</si>
  <si>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</si>
  <si>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</si>
  <si>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</si>
  <si>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</si>
  <si>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</si>
  <si>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</si>
  <si>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</si>
  <si>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</si>
  <si>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</si>
  <si>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</si>
  <si>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</si>
  <si>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</si>
  <si>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</si>
  <si>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</si>
  <si>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</si>
  <si>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</si>
  <si>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</si>
  <si>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</si>
  <si>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</si>
  <si>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</si>
  <si>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</si>
  <si>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</si>
  <si>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</si>
  <si>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</si>
  <si>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</si>
  <si>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</si>
  <si>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</si>
  <si>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</si>
  <si>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</si>
  <si>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</si>
  <si>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</si>
  <si>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</si>
  <si>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</si>
  <si>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</si>
  <si>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</si>
  <si>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</si>
  <si>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</si>
  <si>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</si>
  <si>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</si>
  <si>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</si>
  <si>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</si>
  <si>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</si>
  <si>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</si>
  <si>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</si>
  <si>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</si>
  <si>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</si>
  <si>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</si>
  <si>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</si>
  <si>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</si>
  <si>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</si>
  <si>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</si>
  <si>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</si>
  <si>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</si>
  <si>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</si>
  <si>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</si>
  <si>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</si>
  <si>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</si>
  <si>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</si>
  <si>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</si>
  <si>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</si>
  <si>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</si>
  <si>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</si>
  <si>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</si>
  <si>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</si>
  <si>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</si>
  <si>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</si>
  <si>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</si>
  <si>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</si>
  <si>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</si>
  <si>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</si>
  <si>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</si>
  <si>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</si>
  <si>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</si>
  <si>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</si>
  <si>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</si>
  <si>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</si>
  <si>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</si>
  <si>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</si>
  <si>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</si>
  <si>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</si>
  <si>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</si>
  <si>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</si>
  <si>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</si>
  <si>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</si>
  <si>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</si>
  <si>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</si>
  <si>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</si>
  <si>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</si>
  <si>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</si>
  <si>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</si>
  <si>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</si>
  <si>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</si>
  <si>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</si>
  <si>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</si>
  <si>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</si>
  <si>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</si>
  <si>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</si>
  <si>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</si>
  <si>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</si>
  <si>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</si>
  <si>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</si>
  <si>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</si>
  <si>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</si>
  <si>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</si>
  <si>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</si>
  <si>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</si>
  <si>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</si>
  <si>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</si>
  <si>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</si>
  <si>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</si>
  <si>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</si>
  <si>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</si>
  <si>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</si>
  <si>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</si>
  <si>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</si>
  <si>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</si>
  <si>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</si>
  <si>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</si>
  <si>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</si>
  <si>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</si>
  <si>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</si>
  <si>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</si>
  <si>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</si>
  <si>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</si>
  <si>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</si>
  <si>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</si>
  <si>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</si>
  <si>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</si>
  <si>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</si>
  <si>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</si>
  <si>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</si>
  <si>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</si>
  <si>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</si>
  <si>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</si>
  <si>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</si>
  <si>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</si>
  <si>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</si>
  <si>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</si>
  <si>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</si>
  <si>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</si>
  <si>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</si>
  <si>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</si>
  <si>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</si>
  <si>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</si>
  <si>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</si>
  <si>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</si>
  <si>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</si>
  <si>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</si>
  <si>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</si>
  <si>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</si>
  <si>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</si>
  <si>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</si>
  <si>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</si>
  <si>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</si>
  <si>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</si>
  <si>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</si>
  <si>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</si>
  <si>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</si>
  <si>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</si>
  <si>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</si>
  <si>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</si>
  <si>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</si>
  <si>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</si>
  <si>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</si>
  <si>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</si>
  <si>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</si>
  <si>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</si>
  <si>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</si>
  <si>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</si>
  <si>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</si>
  <si>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</si>
  <si>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</si>
  <si>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</si>
  <si>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</si>
  <si>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</si>
  <si>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</si>
  <si>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</si>
  <si>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</si>
  <si>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</si>
  <si>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</si>
  <si>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</si>
  <si>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</si>
  <si>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</si>
  <si>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</si>
  <si>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</si>
  <si>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</si>
  <si>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</si>
  <si>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</si>
  <si>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</si>
  <si>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</si>
  <si>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</si>
  <si>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</si>
  <si>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</si>
  <si>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</si>
  <si>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</si>
  <si>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</si>
  <si>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</si>
  <si>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</si>
  <si>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</si>
  <si>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</si>
  <si>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</si>
  <si>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</si>
  <si>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</si>
  <si>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</si>
  <si>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</si>
  <si>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</si>
  <si>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</si>
  <si>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</si>
  <si>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</si>
  <si>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</si>
  <si>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</si>
  <si>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</si>
  <si>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</si>
  <si>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</si>
  <si>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</si>
  <si>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</si>
  <si>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</si>
  <si>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</si>
  <si>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</si>
  <si>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</si>
  <si>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</si>
  <si>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</si>
  <si>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</si>
  <si>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</si>
  <si>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</si>
  <si>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</si>
  <si>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</si>
  <si>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</si>
  <si>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</si>
  <si>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</si>
  <si>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</si>
  <si>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</si>
  <si>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</si>
  <si>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</si>
  <si>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</si>
  <si>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</si>
  <si>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</si>
  <si>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</si>
  <si>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</si>
  <si>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</si>
  <si>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</si>
  <si>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</si>
  <si>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</si>
  <si>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</si>
  <si>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</si>
  <si>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</si>
  <si>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</si>
  <si>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</si>
  <si>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</si>
  <si>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</si>
  <si>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</si>
  <si>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</si>
  <si>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</si>
  <si>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</si>
  <si>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</si>
  <si>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</si>
  <si>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</si>
  <si>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</si>
  <si>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</si>
  <si>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</si>
  <si>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</si>
  <si>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</si>
  <si>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</si>
  <si>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</si>
  <si>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</si>
  <si>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</si>
  <si>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</si>
  <si>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</si>
  <si>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</si>
  <si>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</si>
  <si>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</si>
  <si>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</si>
  <si>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</si>
  <si>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</si>
  <si>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</si>
  <si>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</si>
  <si>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</si>
  <si>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</si>
  <si>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</si>
  <si>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</si>
  <si>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</si>
  <si>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</si>
  <si>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</si>
  <si>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</si>
  <si>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</si>
  <si>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</si>
  <si>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</si>
  <si>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</si>
  <si>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</si>
  <si>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</si>
  <si>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</si>
  <si>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</si>
  <si>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</si>
  <si>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</si>
  <si>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</si>
  <si>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</si>
  <si>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</si>
  <si>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</si>
  <si>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</si>
  <si>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</si>
  <si>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</si>
  <si>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</si>
  <si>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</si>
  <si>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</si>
  <si>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</si>
  <si>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</si>
  <si>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</si>
  <si>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</si>
  <si>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</si>
  <si>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</si>
  <si>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</si>
  <si>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</si>
  <si>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</si>
  <si>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</si>
  <si>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</si>
  <si>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</si>
  <si>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</si>
  <si>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</si>
  <si>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</si>
  <si>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</si>
  <si>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</si>
  <si>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</si>
  <si>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</si>
  <si>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</si>
  <si>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</si>
  <si>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</si>
  <si>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</si>
  <si>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</si>
  <si>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</si>
  <si>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</si>
  <si>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</si>
  <si>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</si>
  <si>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</si>
  <si>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</si>
  <si>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</si>
  <si>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</si>
  <si>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</si>
  <si>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</si>
  <si>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</si>
  <si>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</si>
  <si>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</si>
  <si>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</si>
  <si>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</si>
  <si>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</si>
  <si>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</si>
  <si>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</si>
  <si>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</si>
  <si>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</si>
  <si>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</si>
  <si>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</si>
  <si>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</si>
  <si>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</si>
  <si>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</si>
  <si>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</si>
  <si>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</si>
  <si>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</si>
  <si>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</si>
  <si>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</si>
  <si>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</si>
  <si>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</si>
  <si>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</si>
  <si>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</si>
  <si>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</si>
  <si>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</si>
  <si>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</si>
  <si>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</si>
  <si>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</si>
  <si>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</si>
  <si>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</si>
  <si>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</si>
  <si>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</si>
  <si>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</si>
  <si>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</si>
  <si>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</si>
  <si>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</si>
  <si>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</si>
  <si>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</si>
  <si>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</si>
  <si>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</si>
  <si>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</si>
  <si>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</si>
  <si>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</si>
  <si>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</si>
  <si>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</si>
  <si>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</si>
  <si>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</si>
  <si>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</si>
  <si>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</si>
  <si>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</si>
  <si>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</si>
  <si>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</si>
  <si>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</si>
  <si>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</si>
  <si>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</si>
  <si>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</si>
  <si>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</si>
  <si>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</si>
  <si>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</si>
  <si>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</si>
  <si>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</si>
  <si>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</si>
  <si>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</si>
  <si>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</si>
  <si>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</si>
  <si>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</si>
  <si>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</si>
  <si>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</si>
  <si>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</si>
  <si>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</si>
  <si>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</si>
  <si>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</si>
  <si>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</si>
  <si>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</si>
  <si>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</si>
  <si>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</si>
  <si>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</si>
  <si>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</si>
  <si>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</si>
  <si>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</si>
  <si>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</si>
  <si>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</si>
  <si>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</si>
  <si>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</si>
  <si>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</si>
  <si>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</si>
  <si>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</si>
  <si>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</si>
  <si>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</si>
  <si>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</si>
  <si>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</si>
  <si>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</si>
  <si>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</si>
  <si>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</si>
  <si>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</si>
  <si>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</si>
  <si>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</si>
  <si>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</si>
  <si>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</si>
  <si>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</si>
  <si>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</si>
  <si>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</si>
  <si>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</si>
  <si>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</si>
  <si>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</si>
  <si>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</si>
  <si>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</si>
  <si>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</si>
  <si>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</si>
  <si>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</si>
  <si>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</si>
  <si>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</si>
  <si>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</si>
  <si>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</si>
  <si>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</si>
  <si>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</si>
  <si>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</si>
  <si>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</si>
  <si>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</si>
  <si>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</si>
  <si>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</si>
  <si>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</si>
  <si>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</si>
  <si>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</si>
  <si>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</si>
  <si>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</si>
  <si>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</si>
  <si>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</si>
  <si>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</si>
  <si>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</si>
  <si>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</si>
  <si>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</si>
  <si>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</si>
  <si>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</si>
  <si>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</si>
  <si>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</si>
  <si>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</si>
  <si>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</si>
  <si>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</si>
  <si>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</si>
  <si>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</si>
  <si>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</si>
  <si>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</si>
  <si>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</si>
  <si>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</si>
  <si>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</si>
  <si>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</si>
  <si>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</si>
  <si>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</si>
  <si>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</si>
  <si>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</si>
  <si>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</si>
  <si>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</si>
  <si>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</si>
  <si>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</si>
  <si>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</si>
  <si>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</si>
  <si>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</si>
  <si>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</si>
  <si>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</si>
  <si>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</si>
  <si>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</si>
  <si>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</si>
  <si>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</si>
  <si>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</si>
  <si>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</si>
  <si>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</si>
  <si>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</si>
  <si>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</si>
  <si>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</si>
  <si>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</si>
  <si>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</si>
  <si>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</si>
  <si>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</si>
  <si>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</si>
  <si>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</si>
  <si>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</si>
  <si>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</si>
  <si>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</si>
  <si>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</si>
  <si>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</si>
  <si>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</si>
  <si>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</si>
  <si>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</si>
  <si>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</si>
  <si>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</si>
  <si>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</si>
  <si>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</si>
  <si>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</si>
  <si>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</si>
  <si>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</si>
  <si>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</si>
  <si>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</si>
  <si>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</si>
  <si>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</si>
  <si>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</si>
  <si>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</si>
  <si>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</si>
  <si>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</si>
  <si>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</si>
  <si>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</si>
  <si>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</si>
  <si>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</si>
  <si>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</si>
  <si>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</si>
  <si>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</si>
  <si>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</si>
  <si>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</si>
  <si>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</si>
  <si>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</si>
  <si>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</si>
  <si>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</si>
  <si>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</si>
  <si>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</si>
  <si>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</si>
  <si>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</si>
  <si>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</si>
  <si>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</si>
  <si>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</si>
  <si>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</si>
  <si>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</si>
  <si>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</si>
  <si>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</si>
  <si>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</si>
  <si>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</si>
  <si>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</si>
  <si>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</si>
  <si>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</si>
  <si>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</si>
  <si>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</si>
  <si>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</si>
  <si>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</si>
  <si>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</si>
  <si>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</si>
  <si>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</si>
  <si>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</si>
  <si>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</si>
  <si>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</si>
  <si>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</si>
  <si>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</si>
  <si>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</si>
  <si>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</si>
  <si>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</si>
  <si>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</si>
  <si>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</si>
  <si>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</si>
  <si>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</si>
  <si>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</si>
  <si>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</si>
  <si>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</si>
  <si>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</si>
  <si>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</si>
  <si>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</si>
  <si>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</si>
  <si>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</si>
  <si>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</si>
  <si>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</si>
  <si>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</si>
  <si>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</si>
  <si>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</si>
  <si>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</si>
  <si>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</si>
  <si>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</si>
  <si>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</si>
  <si>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</si>
  <si>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</si>
  <si>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</si>
  <si>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</si>
  <si>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</si>
  <si>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</si>
  <si>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</si>
  <si>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</si>
  <si>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</si>
  <si>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</si>
  <si>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</si>
  <si>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</si>
  <si>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</si>
  <si>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</si>
  <si>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</si>
  <si>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</si>
  <si>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</si>
  <si>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</si>
  <si>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</si>
  <si>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</si>
  <si>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</si>
  <si>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</si>
  <si>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</si>
  <si>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</si>
  <si>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</si>
  <si>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</si>
  <si>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</si>
  <si>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</si>
  <si>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</si>
  <si>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</si>
  <si>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</si>
  <si>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</si>
  <si>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</si>
  <si>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</si>
  <si>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</si>
  <si>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</si>
  <si>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</si>
  <si>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</si>
  <si>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</si>
  <si>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</si>
  <si>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</si>
  <si>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</si>
  <si>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</si>
  <si>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</si>
  <si>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</si>
  <si>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</si>
  <si>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</si>
  <si>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</si>
  <si>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</si>
  <si>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</si>
  <si>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</si>
  <si>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</si>
  <si>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</si>
  <si>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</si>
  <si>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</si>
  <si>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</si>
  <si>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</si>
  <si>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</si>
  <si>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</si>
  <si>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</si>
  <si>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</si>
  <si>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</si>
  <si>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</si>
  <si>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</si>
  <si>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</si>
  <si>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</si>
  <si>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</si>
  <si>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</si>
  <si>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</si>
  <si>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</si>
  <si>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</si>
  <si>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</si>
  <si>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</si>
  <si>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</si>
  <si>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</si>
  <si>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</si>
  <si>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</si>
  <si>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</si>
  <si>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</si>
  <si>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</si>
  <si>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</si>
  <si>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</si>
  <si>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</si>
  <si>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</si>
  <si>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</si>
  <si>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</si>
  <si>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</si>
  <si>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</si>
  <si>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</si>
  <si>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</si>
  <si>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</si>
  <si>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</si>
  <si>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</si>
  <si>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</si>
  <si>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</si>
  <si>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</si>
  <si>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</si>
  <si>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</si>
  <si>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</si>
  <si>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</si>
  <si>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</si>
  <si>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</si>
  <si>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</si>
  <si>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</si>
  <si>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</si>
  <si>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</si>
  <si>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</si>
  <si>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</si>
  <si>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</si>
  <si>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</si>
  <si>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</si>
  <si>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</si>
  <si>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</si>
  <si>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</si>
  <si>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</si>
  <si>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</si>
  <si>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</si>
  <si>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</si>
  <si>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</si>
  <si>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</si>
  <si>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</si>
  <si>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</si>
  <si>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</si>
  <si>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</si>
  <si>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</si>
  <si>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</si>
  <si>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</si>
  <si>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</si>
  <si>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</si>
  <si>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</si>
  <si>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</si>
  <si>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</si>
  <si>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</si>
  <si>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</si>
  <si>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</si>
  <si>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</si>
  <si>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</si>
  <si>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</si>
  <si>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</si>
  <si>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</si>
  <si>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</si>
  <si>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</si>
  <si>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</si>
  <si>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</si>
  <si>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</si>
  <si>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</si>
  <si>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</si>
  <si>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</si>
  <si>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</si>
  <si>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</si>
  <si>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</si>
  <si>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</si>
  <si>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</si>
  <si>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</si>
  <si>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</si>
  <si>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</si>
  <si>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</si>
  <si>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</si>
  <si>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</si>
  <si>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</si>
  <si>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</si>
  <si>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</si>
  <si>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</si>
  <si>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</si>
  <si>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</si>
  <si>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</si>
  <si>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</si>
  <si>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</si>
  <si>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</si>
  <si>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</si>
  <si>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</si>
  <si>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</si>
  <si>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</si>
  <si>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</si>
  <si>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</si>
  <si>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</si>
  <si>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</si>
  <si>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</si>
  <si>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</si>
  <si>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</si>
  <si>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</si>
  <si>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</si>
  <si>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</si>
  <si>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</si>
  <si>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</si>
  <si>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</si>
  <si>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</si>
  <si>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</si>
  <si>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</si>
  <si>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</si>
  <si>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</si>
  <si>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</si>
  <si>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</si>
  <si>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</si>
  <si>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</si>
  <si>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</si>
  <si>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</si>
  <si>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</si>
  <si>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</si>
  <si>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</si>
  <si>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</si>
  <si>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</si>
  <si>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</si>
  <si>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</si>
  <si>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</si>
  <si>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</si>
  <si>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</si>
  <si>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</si>
  <si>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</si>
  <si>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</si>
  <si>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</si>
  <si>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</si>
  <si>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</si>
  <si>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</si>
  <si>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</si>
  <si>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</si>
  <si>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</si>
  <si>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</si>
  <si>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</si>
  <si>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</si>
  <si>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</si>
  <si>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</si>
  <si>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</si>
  <si>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</si>
  <si>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</si>
  <si>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</si>
  <si>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</si>
  <si>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</si>
  <si>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</si>
  <si>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</si>
  <si>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</si>
  <si>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</si>
  <si>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</si>
  <si>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</si>
  <si>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</si>
  <si>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</si>
  <si>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</si>
  <si>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</si>
  <si>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</si>
  <si>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</si>
  <si>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</si>
  <si>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</si>
  <si>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</si>
  <si>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</si>
  <si>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</si>
  <si>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</si>
  <si>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</si>
  <si>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</si>
  <si>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</si>
  <si>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</si>
  <si>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</si>
  <si>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</si>
  <si>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</si>
  <si>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</si>
  <si>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</si>
  <si>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</si>
  <si>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</si>
  <si>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</si>
  <si>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</si>
  <si>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</si>
  <si>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</si>
  <si>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</si>
  <si>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</si>
  <si>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</si>
  <si>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</si>
  <si>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</si>
  <si>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</si>
  <si>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</si>
  <si>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</si>
  <si>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</si>
  <si>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</si>
  <si>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</si>
  <si>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</si>
  <si>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</si>
  <si>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</si>
  <si>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</si>
  <si>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</si>
  <si>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</si>
  <si>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</si>
  <si>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</si>
  <si>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</si>
  <si>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</si>
  <si>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</si>
  <si>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</si>
  <si>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</si>
  <si>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</si>
  <si>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</si>
  <si>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</si>
  <si>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</si>
  <si>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</si>
  <si>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</si>
  <si>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</si>
  <si>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</si>
  <si>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</si>
  <si>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</si>
  <si>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</si>
  <si>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</si>
  <si>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</si>
  <si>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</si>
  <si>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</si>
  <si>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</si>
  <si>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</si>
  <si>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</si>
  <si>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</si>
  <si>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</si>
  <si>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</si>
  <si>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</si>
  <si>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</si>
  <si>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</si>
  <si>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</si>
  <si>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</si>
  <si>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</si>
  <si>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</si>
  <si>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</si>
  <si>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</si>
  <si>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</si>
  <si>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</si>
  <si>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</si>
  <si>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</si>
  <si>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</si>
  <si>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</si>
  <si>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</si>
  <si>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</si>
  <si>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</si>
  <si>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</si>
  <si>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</si>
  <si>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</si>
  <si>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</si>
  <si>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</si>
  <si>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</si>
  <si>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</si>
  <si>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</si>
  <si>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</si>
  <si>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</si>
  <si>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</si>
  <si>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</si>
  <si>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</si>
  <si>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</si>
  <si>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</si>
  <si>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</si>
  <si>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</si>
  <si>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</si>
  <si>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</si>
  <si>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</si>
  <si>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</si>
  <si>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</si>
  <si>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</si>
  <si>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</si>
  <si>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</si>
  <si>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</si>
  <si>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</si>
  <si>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</si>
  <si>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</si>
  <si>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</si>
  <si>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</si>
  <si>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</si>
  <si>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</si>
  <si>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</si>
  <si>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</si>
  <si>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</si>
  <si>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</si>
  <si>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</si>
  <si>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</si>
  <si>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</si>
  <si>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</si>
  <si>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</si>
  <si>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</si>
  <si>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</si>
  <si>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</si>
  <si>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</si>
  <si>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</si>
  <si>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</si>
  <si>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</si>
  <si>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</si>
  <si>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</si>
  <si>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</si>
  <si>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</si>
  <si>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</si>
  <si>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</si>
  <si>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</si>
  <si>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</si>
  <si>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</si>
  <si>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</si>
  <si>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</si>
  <si>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</si>
  <si>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</si>
  <si>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</si>
  <si>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</si>
  <si>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</si>
  <si>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</si>
  <si>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</si>
  <si>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</si>
  <si>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</si>
  <si>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</si>
  <si>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</si>
  <si>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</si>
  <si>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</si>
  <si>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</si>
  <si>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</si>
  <si>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</si>
  <si>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</si>
  <si>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</si>
  <si>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</si>
  <si>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</si>
  <si>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</si>
  <si>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</si>
  <si>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</si>
  <si>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</si>
  <si>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</si>
  <si>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</si>
  <si>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</si>
  <si>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</si>
  <si>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</si>
  <si>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</si>
  <si>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</si>
  <si>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</si>
  <si>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</si>
  <si>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</si>
  <si>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</si>
  <si>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</si>
  <si>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</si>
  <si>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</si>
  <si>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</si>
  <si>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</si>
  <si>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</si>
  <si>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</si>
  <si>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</si>
  <si>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</si>
  <si>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</si>
  <si>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</si>
  <si>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</si>
  <si>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</si>
  <si>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</si>
  <si>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</si>
  <si>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</si>
  <si>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</si>
  <si>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</si>
  <si>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</si>
  <si>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</si>
  <si>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</si>
  <si>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</si>
  <si>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</si>
  <si>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</si>
  <si>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</si>
  <si>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</si>
  <si>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</si>
  <si>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</si>
  <si>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</si>
  <si>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</si>
  <si>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</si>
  <si>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</si>
  <si>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</si>
  <si>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</si>
  <si>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</si>
  <si>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</si>
  <si>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</si>
  <si>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</si>
  <si>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</si>
  <si>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</si>
  <si>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</si>
  <si>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</si>
  <si>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</si>
  <si>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</si>
  <si>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</si>
  <si>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</si>
  <si>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</si>
  <si>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</si>
  <si>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</si>
  <si>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</si>
  <si>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</si>
  <si>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</si>
  <si>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</si>
  <si>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</si>
  <si>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</si>
  <si>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</si>
  <si>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</si>
  <si>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</si>
  <si>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</si>
  <si>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</si>
  <si>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</si>
  <si>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</si>
  <si>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</si>
  <si>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</si>
  <si>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</si>
  <si>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</si>
  <si>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</si>
  <si>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</si>
  <si>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</si>
  <si>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</si>
  <si>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</si>
  <si>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</si>
  <si>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</si>
  <si>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</si>
  <si>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</si>
  <si>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</si>
  <si>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</si>
  <si>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</si>
  <si>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</si>
  <si>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</si>
  <si>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</si>
  <si>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</si>
  <si>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</si>
  <si>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</si>
  <si>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</si>
  <si>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</si>
  <si>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</si>
  <si>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</si>
  <si>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</si>
  <si>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</si>
  <si>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</si>
  <si>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</si>
  <si>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</si>
  <si>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</si>
  <si>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</si>
  <si>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</si>
  <si>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</si>
  <si>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</si>
  <si>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</si>
  <si>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</si>
  <si>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</si>
  <si>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</si>
  <si>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</si>
  <si>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</si>
  <si>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</si>
  <si>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</si>
  <si>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</si>
  <si>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</si>
  <si>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</si>
  <si>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</si>
  <si>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</si>
  <si>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</si>
  <si>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</si>
  <si>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</si>
  <si>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</si>
  <si>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</si>
  <si>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</si>
  <si>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</si>
  <si>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</si>
  <si>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</si>
  <si>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</si>
  <si>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</si>
  <si>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</si>
  <si>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</si>
  <si>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</si>
  <si>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</si>
  <si>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</si>
  <si>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</si>
  <si>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</si>
  <si>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</si>
  <si>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</si>
  <si>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</si>
  <si>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</si>
  <si>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</si>
  <si>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</si>
  <si>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</si>
  <si>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</si>
  <si>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</si>
  <si>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</si>
  <si>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</si>
  <si>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</si>
  <si>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</si>
  <si>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</si>
  <si>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</si>
  <si>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</si>
  <si>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</si>
  <si>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</si>
  <si>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</si>
  <si>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</si>
  <si>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</si>
  <si>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</si>
  <si>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</si>
  <si>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</si>
  <si>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</si>
  <si>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</si>
  <si>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</si>
  <si>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</si>
  <si>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</si>
  <si>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</si>
  <si>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</si>
  <si>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</si>
  <si>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</si>
  <si>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</si>
  <si>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</si>
  <si>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</si>
  <si>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</si>
  <si>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</si>
  <si>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</si>
  <si>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</si>
  <si>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</si>
  <si>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</si>
  <si>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</si>
  <si>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</si>
  <si>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</si>
  <si>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</si>
  <si>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</si>
  <si>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</si>
  <si>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</si>
  <si>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</si>
  <si>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</si>
  <si>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</si>
  <si>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</si>
  <si>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</si>
  <si>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</si>
  <si>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</si>
  <si>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</si>
  <si>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</si>
  <si>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</si>
  <si>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</si>
  <si>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</si>
  <si>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</si>
  <si>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</si>
  <si>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</si>
  <si>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</si>
  <si>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</si>
  <si>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</si>
  <si>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</si>
  <si>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</si>
  <si>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</si>
  <si>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</si>
  <si>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</si>
  <si>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</si>
  <si>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</si>
  <si>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</si>
  <si>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</si>
  <si>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</si>
  <si>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</si>
  <si>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</si>
  <si>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</si>
  <si>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</si>
  <si>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</si>
  <si>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</si>
  <si>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</si>
  <si>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</si>
  <si>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</si>
  <si>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</si>
  <si>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</si>
  <si>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</si>
  <si>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</si>
  <si>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</si>
  <si>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</si>
  <si>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</si>
  <si>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</si>
  <si>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</si>
  <si>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</si>
  <si>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</si>
  <si>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</si>
  <si>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</si>
  <si>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</si>
  <si>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</si>
  <si>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</si>
  <si>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</si>
  <si>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</si>
  <si>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</si>
  <si>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</si>
  <si>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</si>
  <si>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</si>
  <si>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</si>
  <si>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</si>
  <si>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</si>
  <si>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</si>
  <si>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</si>
  <si>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</si>
  <si>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</si>
  <si>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</si>
  <si>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</si>
  <si>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</si>
  <si>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</si>
  <si>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</si>
  <si>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</si>
  <si>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</si>
  <si>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</si>
  <si>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</si>
  <si>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</si>
  <si>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</si>
  <si>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</si>
  <si>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</si>
  <si>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</si>
  <si>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</si>
  <si>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</si>
  <si>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</si>
  <si>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</si>
  <si>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</si>
  <si>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</si>
  <si>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</si>
  <si>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</si>
  <si>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</si>
  <si>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</si>
  <si>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</si>
  <si>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</si>
  <si>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</si>
  <si>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</si>
  <si>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</si>
  <si>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</si>
  <si>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</si>
  <si>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</si>
  <si>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</si>
  <si>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</si>
  <si>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</si>
  <si>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</si>
  <si>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</si>
  <si>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</si>
  <si>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</si>
  <si>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</si>
  <si>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</si>
  <si>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</si>
  <si>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</si>
  <si>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</si>
  <si>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</si>
  <si>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</si>
  <si>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</si>
  <si>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</si>
  <si>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</si>
  <si>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</si>
  <si>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</si>
  <si>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</si>
  <si>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</si>
  <si>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</si>
  <si>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</si>
  <si>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</si>
  <si>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</si>
  <si>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</si>
  <si>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</si>
  <si>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</si>
  <si>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</si>
  <si>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</si>
  <si>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</si>
  <si>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</si>
  <si>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</si>
  <si>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</si>
  <si>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</si>
  <si>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</si>
  <si>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</si>
  <si>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</si>
  <si>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</si>
  <si>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</si>
  <si>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</si>
  <si>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</si>
  <si>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</si>
  <si>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</si>
  <si>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</si>
  <si>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</si>
  <si>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</si>
  <si>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</si>
  <si>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</si>
  <si>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</si>
  <si>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</si>
  <si>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</si>
  <si>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</si>
  <si>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</si>
  <si>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</si>
  <si>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</si>
  <si>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</si>
  <si>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</si>
  <si>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</si>
  <si>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</si>
  <si>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</si>
  <si>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</si>
  <si>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</si>
  <si>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</si>
  <si>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</si>
  <si>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</si>
  <si>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</si>
  <si>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</si>
  <si>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</si>
  <si>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</si>
  <si>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</si>
  <si>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</si>
  <si>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</si>
  <si>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</si>
  <si>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</si>
  <si>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</si>
  <si>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</si>
  <si>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</si>
  <si>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</si>
  <si>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</si>
  <si>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</si>
  <si>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</si>
  <si>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</si>
  <si>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</si>
  <si>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</si>
  <si>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</si>
  <si>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</si>
  <si>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</si>
  <si>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</si>
  <si>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</si>
  <si>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</si>
  <si>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</si>
  <si>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</si>
  <si>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</si>
  <si>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</si>
  <si>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</si>
  <si>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</si>
  <si>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</si>
  <si>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</si>
  <si>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</si>
  <si>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</si>
  <si>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</si>
  <si>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</si>
  <si>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</si>
  <si>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</si>
  <si>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</si>
  <si>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</si>
  <si>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</si>
  <si>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</si>
  <si>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</si>
  <si>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</si>
  <si>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</si>
  <si>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</si>
  <si>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</si>
  <si>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</si>
  <si>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</si>
  <si>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</si>
  <si>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</si>
  <si>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</si>
  <si>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</si>
  <si>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</si>
  <si>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</si>
  <si>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</si>
  <si>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</si>
  <si>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</si>
  <si>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</si>
  <si>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</si>
  <si>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</si>
  <si>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</si>
  <si>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</si>
  <si>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</si>
  <si>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</si>
  <si>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</si>
  <si>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</si>
  <si>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</si>
  <si>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</si>
  <si>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</si>
  <si>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</si>
  <si>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</si>
  <si>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</si>
  <si>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</si>
  <si>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</si>
  <si>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</si>
  <si>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</si>
  <si>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</si>
  <si>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</si>
  <si>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</si>
  <si>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</si>
  <si>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</si>
  <si>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</si>
  <si>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</si>
  <si>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</si>
  <si>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</si>
  <si>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</si>
  <si>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</si>
  <si>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</si>
  <si>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</si>
  <si>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</si>
  <si>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</si>
  <si>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</si>
  <si>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</si>
  <si>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</si>
  <si>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</si>
  <si>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</si>
  <si>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</si>
  <si>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</si>
  <si>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</si>
  <si>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</si>
  <si>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</si>
  <si>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</si>
  <si>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</si>
  <si>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</si>
  <si>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</si>
  <si>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</si>
  <si>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</si>
  <si>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</si>
  <si>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</si>
  <si>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</si>
  <si>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</si>
  <si>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</si>
  <si>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</si>
  <si>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</si>
  <si>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</si>
  <si>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</si>
  <si>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</si>
  <si>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</si>
  <si>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</si>
  <si>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</si>
  <si>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</si>
  <si>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</si>
  <si>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</si>
  <si>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</si>
  <si>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</si>
  <si>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</si>
  <si>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</si>
  <si>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</si>
  <si>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</si>
  <si>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</si>
  <si>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</si>
  <si>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</si>
  <si>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</si>
  <si>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</si>
  <si>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</si>
  <si>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</si>
  <si>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</si>
  <si>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</si>
  <si>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</si>
  <si>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</si>
  <si>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</si>
  <si>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</si>
  <si>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</si>
  <si>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</si>
  <si>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</si>
  <si>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</si>
  <si>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</si>
  <si>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</si>
  <si>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</si>
  <si>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</si>
  <si>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</si>
  <si>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</si>
  <si>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</si>
  <si>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</si>
  <si>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</si>
  <si>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</si>
  <si>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</si>
  <si>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</si>
  <si>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</si>
  <si>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</si>
  <si>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</si>
  <si>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</si>
  <si>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</si>
  <si>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</si>
  <si>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</si>
  <si>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</si>
  <si>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</si>
  <si>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</si>
  <si>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</si>
  <si>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</si>
  <si>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</si>
  <si>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</si>
  <si>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</si>
  <si>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</si>
  <si>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</si>
  <si>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</si>
  <si>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</si>
  <si>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</si>
  <si>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</si>
  <si>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</si>
  <si>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</si>
  <si>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</si>
  <si>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</si>
  <si>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</si>
  <si>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</si>
  <si>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</si>
  <si>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</si>
  <si>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</si>
  <si>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</si>
  <si>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</si>
  <si>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</si>
  <si>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</si>
  <si>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</si>
  <si>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</si>
  <si>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</si>
  <si>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</si>
  <si>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</si>
  <si>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</si>
  <si>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</si>
  <si>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</si>
  <si>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</si>
  <si>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</si>
  <si>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</si>
  <si>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</si>
  <si>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</si>
  <si>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</si>
  <si>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</si>
  <si>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</si>
  <si>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</si>
  <si>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</si>
  <si>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</si>
  <si>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</si>
  <si>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</si>
  <si>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</si>
  <si>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</si>
  <si>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</si>
  <si>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</si>
  <si>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</si>
  <si>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</si>
  <si>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</si>
  <si>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</si>
  <si>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</si>
  <si>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</si>
  <si>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</si>
  <si>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</si>
  <si>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</si>
  <si>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</si>
  <si>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</si>
  <si>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</si>
  <si>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</si>
  <si>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</si>
  <si>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</si>
  <si>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</si>
  <si>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</si>
  <si>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</si>
  <si>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</si>
  <si>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</si>
  <si>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</si>
  <si>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</si>
  <si>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</si>
  <si>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</si>
  <si>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</si>
  <si>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</si>
  <si>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</si>
  <si>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</si>
  <si>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</si>
  <si>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</si>
  <si>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</si>
  <si>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</si>
  <si>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</si>
  <si>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</si>
  <si>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</si>
  <si>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</si>
  <si>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</si>
  <si>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</si>
  <si>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</si>
  <si>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</si>
  <si>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</si>
  <si>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</si>
  <si>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</si>
  <si>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</si>
  <si>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</si>
  <si>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</si>
  <si>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</si>
  <si>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</si>
  <si>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</si>
  <si>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</si>
  <si>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</si>
  <si>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</si>
  <si>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</si>
  <si>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</si>
  <si>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</si>
  <si>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</si>
  <si>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</si>
  <si>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</si>
  <si>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</si>
  <si>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</si>
  <si>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</si>
  <si>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</si>
  <si>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</si>
  <si>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</si>
  <si>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</si>
  <si>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</si>
  <si>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</si>
  <si>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</si>
  <si>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</si>
  <si>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</si>
  <si>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</si>
  <si>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</si>
  <si>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</si>
  <si>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</si>
  <si>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</si>
  <si>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</si>
  <si>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</si>
  <si>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</si>
  <si>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</si>
  <si>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</si>
  <si>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</si>
  <si>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</si>
  <si>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</si>
  <si>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</si>
  <si>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</si>
  <si>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</si>
  <si>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</si>
  <si>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</si>
  <si>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</si>
  <si>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</si>
  <si>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</si>
  <si>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</si>
  <si>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</si>
  <si>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</si>
  <si>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</si>
  <si>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</si>
  <si>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</si>
  <si>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</si>
  <si>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</si>
  <si>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</si>
  <si>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</si>
  <si>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</si>
  <si>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</si>
  <si>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</si>
  <si>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</si>
  <si>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</si>
  <si>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</si>
  <si>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</si>
  <si>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</si>
  <si>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</si>
  <si>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</si>
  <si>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</si>
  <si>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</si>
  <si>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</si>
  <si>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</si>
  <si>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</si>
  <si>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</si>
  <si>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</si>
  <si>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</si>
  <si>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</si>
  <si>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</si>
  <si>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</si>
  <si>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</si>
  <si>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</si>
  <si>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</si>
  <si>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</si>
  <si>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</si>
  <si>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</si>
  <si>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</si>
  <si>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</si>
  <si>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</si>
  <si>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</si>
  <si>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</si>
  <si>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</si>
  <si>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</si>
  <si>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</si>
  <si>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</si>
  <si>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</si>
  <si>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</si>
  <si>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</si>
  <si>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</si>
  <si>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</si>
  <si>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</si>
  <si>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</si>
  <si>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</si>
  <si>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</si>
  <si>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</si>
  <si>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</si>
  <si>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</si>
  <si>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</si>
  <si>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</si>
  <si>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</si>
  <si>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</si>
  <si>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</si>
  <si>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</si>
  <si>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</si>
  <si>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</si>
  <si>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</si>
  <si>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</si>
  <si>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</si>
  <si>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</si>
  <si>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</si>
  <si>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</si>
  <si>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</si>
  <si>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</si>
  <si>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</si>
  <si>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</si>
  <si>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</si>
  <si>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</si>
  <si>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</si>
  <si>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</si>
  <si>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</si>
  <si>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</si>
  <si>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</si>
  <si>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</si>
  <si>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</si>
  <si>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</si>
  <si>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</si>
  <si>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</si>
  <si>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</si>
  <si>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</si>
  <si>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</si>
  <si>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</si>
  <si>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</si>
  <si>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</si>
  <si>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</si>
  <si>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</si>
  <si>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</si>
  <si>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</si>
  <si>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</si>
  <si>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</si>
  <si>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</si>
  <si>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</si>
  <si>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</si>
  <si>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</si>
  <si>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</si>
  <si>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</si>
  <si>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</si>
  <si>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</si>
  <si>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</si>
  <si>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</si>
  <si>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</si>
  <si>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</si>
  <si>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</si>
  <si>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</si>
  <si>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</si>
  <si>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</si>
  <si>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</si>
  <si>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</si>
  <si>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</si>
  <si>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</si>
  <si>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</si>
  <si>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</si>
  <si>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</si>
  <si>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</si>
  <si>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</si>
  <si>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</si>
  <si>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</si>
  <si>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</si>
  <si>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</si>
  <si>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</si>
  <si>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</si>
  <si>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</si>
  <si>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</si>
  <si>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</si>
  <si>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</si>
  <si>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</si>
  <si>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</si>
  <si>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</si>
  <si>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</si>
  <si>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</si>
  <si>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</si>
  <si>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</si>
  <si>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</si>
  <si>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</si>
  <si>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</si>
  <si>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</si>
  <si>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</si>
  <si>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</si>
  <si>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</si>
  <si>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</si>
  <si>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</si>
  <si>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</si>
  <si>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</si>
  <si>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</si>
  <si>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</si>
  <si>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</si>
  <si>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</si>
  <si>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</si>
  <si>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</si>
  <si>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</si>
  <si>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</si>
  <si>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</si>
  <si>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</si>
  <si>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</si>
  <si>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</si>
  <si>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</si>
  <si>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</si>
  <si>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</si>
  <si>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</si>
  <si>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</si>
  <si>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</si>
  <si>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</si>
  <si>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</si>
  <si>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</si>
  <si>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</si>
  <si>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</si>
  <si>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</si>
  <si>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</si>
  <si>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</si>
  <si>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</si>
  <si>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</si>
  <si>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</si>
  <si>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</si>
  <si>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</si>
  <si>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</si>
  <si>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</si>
  <si>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</si>
  <si>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</si>
  <si>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</si>
  <si>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</si>
  <si>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</si>
  <si>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</si>
  <si>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</si>
  <si>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</si>
  <si>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</si>
  <si>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</si>
  <si>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</si>
  <si>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</si>
  <si>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</si>
  <si>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</si>
  <si>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</si>
  <si>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</si>
  <si>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</si>
  <si>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</si>
  <si>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</si>
  <si>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</si>
  <si>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</si>
  <si>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</si>
  <si>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</si>
  <si>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</si>
  <si>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</si>
  <si>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</si>
  <si>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</si>
  <si>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</si>
  <si>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</si>
  <si>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</si>
  <si>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</si>
  <si>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</si>
  <si>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</si>
  <si>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</si>
  <si>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</si>
  <si>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</si>
  <si>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</si>
  <si>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</si>
  <si>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</si>
  <si>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</si>
  <si>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</si>
  <si>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</si>
  <si>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</si>
  <si>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</si>
  <si>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</si>
  <si>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</si>
  <si>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</si>
  <si>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</si>
  <si>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</si>
  <si>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</si>
  <si>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</si>
  <si>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</si>
  <si>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</si>
  <si>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</si>
  <si>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</si>
  <si>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</si>
  <si>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</si>
  <si>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</si>
  <si>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</si>
  <si>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</si>
  <si>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</si>
  <si>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</si>
  <si>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</si>
  <si>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</si>
  <si>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</si>
  <si>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</si>
  <si>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</si>
  <si>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</si>
  <si>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</si>
  <si>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</si>
  <si>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</si>
  <si>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</si>
  <si>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</si>
  <si>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</si>
  <si>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</si>
  <si>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</si>
  <si>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</si>
  <si>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</si>
  <si>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</si>
  <si>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</si>
  <si>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</si>
  <si>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</si>
  <si>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</si>
  <si>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</si>
  <si>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</si>
  <si>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</si>
  <si>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</si>
  <si>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</si>
  <si>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</si>
  <si>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</si>
  <si>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</si>
  <si>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</si>
  <si>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</si>
  <si>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</si>
  <si>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</si>
  <si>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</si>
  <si>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</si>
  <si>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</si>
  <si>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</si>
  <si>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</si>
  <si>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</si>
  <si>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</si>
  <si>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</si>
  <si>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</si>
  <si>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</si>
  <si>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</si>
  <si>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</si>
  <si>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</si>
  <si>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</si>
  <si>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</si>
  <si>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</si>
  <si>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</si>
  <si>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</si>
  <si>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</si>
  <si>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</si>
  <si>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</si>
  <si>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</si>
  <si>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</si>
  <si>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</si>
  <si>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</si>
  <si>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</si>
  <si>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</si>
  <si>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</si>
  <si>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</si>
  <si>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</si>
  <si>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</si>
  <si>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</si>
  <si>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</si>
  <si>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</si>
  <si>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</si>
  <si>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</si>
  <si>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</si>
  <si>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</si>
  <si>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</si>
  <si>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</si>
  <si>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</si>
  <si>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</si>
  <si>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</si>
  <si>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</si>
  <si>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</si>
  <si>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</si>
  <si>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</si>
  <si>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</si>
  <si>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</si>
  <si>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</si>
  <si>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</si>
  <si>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</si>
  <si>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</si>
  <si>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</si>
  <si>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</si>
  <si>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</si>
  <si>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</si>
  <si>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</si>
  <si>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</si>
  <si>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</si>
  <si>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</si>
  <si>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</si>
  <si>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</si>
  <si>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</si>
  <si>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</si>
  <si>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</si>
  <si>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</si>
  <si>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</si>
  <si>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</si>
  <si>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</si>
  <si>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</si>
  <si>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</si>
  <si>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</si>
  <si>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</si>
  <si>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</si>
  <si>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</si>
  <si>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</si>
  <si>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</si>
  <si>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</si>
  <si>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</si>
  <si>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</si>
  <si>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</si>
  <si>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</si>
  <si>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</si>
  <si>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</si>
  <si>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</si>
  <si>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</si>
  <si>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</si>
  <si>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</si>
  <si>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</si>
  <si>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</si>
  <si>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</si>
  <si>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</si>
  <si>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</si>
  <si>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</si>
  <si>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</si>
  <si>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</si>
  <si>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</si>
  <si>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</si>
  <si>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</si>
  <si>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</si>
  <si>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</si>
  <si>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</si>
  <si>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</si>
  <si>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</si>
  <si>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</si>
  <si>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</si>
  <si>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</si>
  <si>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</si>
  <si>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</si>
  <si>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</si>
  <si>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</si>
  <si>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</si>
  <si>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</si>
  <si>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</si>
  <si>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</si>
  <si>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</si>
  <si>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</si>
  <si>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</si>
  <si>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</si>
  <si>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</si>
  <si>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</si>
  <si>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</si>
  <si>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</si>
  <si>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</si>
  <si>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</si>
  <si>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</si>
  <si>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</si>
  <si>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</si>
  <si>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</si>
  <si>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</si>
  <si>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</si>
  <si>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</si>
  <si>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</si>
  <si>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</si>
  <si>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</si>
  <si>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</si>
  <si>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</si>
  <si>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</si>
  <si>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</si>
  <si>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</si>
  <si>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</si>
  <si>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</si>
  <si>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</si>
  <si>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</si>
  <si>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</si>
  <si>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</si>
  <si>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</si>
  <si>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</si>
  <si>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</si>
  <si>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</si>
  <si>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</si>
  <si>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</si>
  <si>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</si>
  <si>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</si>
  <si>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</si>
  <si>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</si>
  <si>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</si>
  <si>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</si>
  <si>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</si>
  <si>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</si>
  <si>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</si>
  <si>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</si>
  <si>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</si>
  <si>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</si>
  <si>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</si>
  <si>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</si>
  <si>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</si>
  <si>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</si>
  <si>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</si>
  <si>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</si>
  <si>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</si>
  <si>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</si>
  <si>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</si>
  <si>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</si>
  <si>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</si>
  <si>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</si>
  <si>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</si>
  <si>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</si>
  <si>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</si>
  <si>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</si>
  <si>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</si>
  <si>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</si>
  <si>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</si>
  <si>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</si>
  <si>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</si>
  <si>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</si>
  <si>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</si>
  <si>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</si>
  <si>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</si>
  <si>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</si>
  <si>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</si>
  <si>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</si>
  <si>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</si>
  <si>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</si>
  <si>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</si>
  <si>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</si>
  <si>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</si>
  <si>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</si>
  <si>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</si>
  <si>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</si>
  <si>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</si>
  <si>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</si>
  <si>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</si>
  <si>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</si>
  <si>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</si>
  <si>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</si>
  <si>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</si>
  <si>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</si>
  <si>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</si>
  <si>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</si>
  <si>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</si>
  <si>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</si>
  <si>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</si>
  <si>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</si>
  <si>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</si>
  <si>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</si>
  <si>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</si>
  <si>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</si>
  <si>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</si>
  <si>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</si>
  <si>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</si>
  <si>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</si>
  <si>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</si>
  <si>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</si>
  <si>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</si>
  <si>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</si>
  <si>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</si>
  <si>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</si>
  <si>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</si>
  <si>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</si>
  <si>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</si>
  <si>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</si>
  <si>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</si>
  <si>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</si>
  <si>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</si>
  <si>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</si>
  <si>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</si>
  <si>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</si>
  <si>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</si>
  <si>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</si>
  <si>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</si>
  <si>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</si>
  <si>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</si>
  <si>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</si>
  <si>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</si>
  <si>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</si>
  <si>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</si>
  <si>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</si>
  <si>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</si>
  <si>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</si>
  <si>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</si>
  <si>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</si>
  <si>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</si>
  <si>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</si>
  <si>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</si>
  <si>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</si>
  <si>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</si>
  <si>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</si>
  <si>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</si>
  <si>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</si>
  <si>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</si>
  <si>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</si>
  <si>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</si>
  <si>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</si>
  <si>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</si>
  <si>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</si>
  <si>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</si>
  <si>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</si>
  <si>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</si>
  <si>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</si>
  <si>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</si>
  <si>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</si>
  <si>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</si>
  <si>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</si>
  <si>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</si>
  <si>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</si>
  <si>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</si>
  <si>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</si>
  <si>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</si>
  <si>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</si>
  <si>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</si>
  <si>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</si>
  <si>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</si>
  <si>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</si>
  <si>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</si>
  <si>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</si>
  <si>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</si>
  <si>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</si>
  <si>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</si>
  <si>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</si>
  <si>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</si>
  <si>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</si>
  <si>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</si>
  <si>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</si>
  <si>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</si>
  <si>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</si>
  <si>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</si>
  <si>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</si>
  <si>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</si>
  <si>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</si>
  <si>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</si>
  <si>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</si>
  <si>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</si>
  <si>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</si>
  <si>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</si>
  <si>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</si>
  <si>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</si>
  <si>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</si>
  <si>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</si>
  <si>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</si>
  <si>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</si>
  <si>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</si>
  <si>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</si>
  <si>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</si>
  <si>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</si>
  <si>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</si>
  <si>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</si>
  <si>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</si>
  <si>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</si>
  <si>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</si>
  <si>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</si>
  <si>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</si>
  <si>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</si>
  <si>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</si>
  <si>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</si>
  <si>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</si>
  <si>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</si>
  <si>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</si>
  <si>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</si>
  <si>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</si>
  <si>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</si>
  <si>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</si>
  <si>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</si>
  <si>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</si>
  <si>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</si>
  <si>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</si>
  <si>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</si>
  <si>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</si>
  <si>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</si>
  <si>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</si>
  <si>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</si>
  <si>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</si>
  <si>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</si>
  <si>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</si>
  <si>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</si>
  <si>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</si>
  <si>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</si>
  <si>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</si>
  <si>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</si>
  <si>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</si>
  <si>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</si>
  <si>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</si>
  <si>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</si>
  <si>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</si>
  <si>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</si>
  <si>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</si>
  <si>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</si>
  <si>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</si>
  <si>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</si>
  <si>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</si>
  <si>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</si>
  <si>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</si>
  <si>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</si>
  <si>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</si>
  <si>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</si>
  <si>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</si>
  <si>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</si>
  <si>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</si>
  <si>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</si>
  <si>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</si>
  <si>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</si>
  <si>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</si>
  <si>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</si>
  <si>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</si>
  <si>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</si>
  <si>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</si>
  <si>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</si>
  <si>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</si>
  <si>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</si>
  <si>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</si>
  <si>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</si>
  <si>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</si>
  <si>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</si>
  <si>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</si>
  <si>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</si>
  <si>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</si>
  <si>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</si>
  <si>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</si>
  <si>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</si>
  <si>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</si>
  <si>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</si>
  <si>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</si>
  <si>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</si>
  <si>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</si>
  <si>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</si>
  <si>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</si>
  <si>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</si>
  <si>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</si>
  <si>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</si>
  <si>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</si>
  <si>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</si>
  <si>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</si>
  <si>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</si>
  <si>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</si>
  <si>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</si>
  <si>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</si>
  <si>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</si>
  <si>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</si>
  <si>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</si>
  <si>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</si>
  <si>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</si>
  <si>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</si>
  <si>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</si>
  <si>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</si>
  <si>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</si>
  <si>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</si>
  <si>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</si>
  <si>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</si>
  <si>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</si>
  <si>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</si>
  <si>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</si>
  <si>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</si>
  <si>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</si>
  <si>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</si>
  <si>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</si>
  <si>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</si>
  <si>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</si>
  <si>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</si>
  <si>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</si>
  <si>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</si>
  <si>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</si>
  <si>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</si>
  <si>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</si>
  <si>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</si>
  <si>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</si>
  <si>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</si>
  <si>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</si>
  <si>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</si>
  <si>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</si>
  <si>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</si>
  <si>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</si>
  <si>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</si>
  <si>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</si>
  <si>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</si>
  <si>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</si>
  <si>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</si>
  <si>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</si>
  <si>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</si>
  <si>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</si>
  <si>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</si>
  <si>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</si>
  <si>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</si>
  <si>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</si>
  <si>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</si>
  <si>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</si>
  <si>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</si>
  <si>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</si>
  <si>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</si>
  <si>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</si>
  <si>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</si>
  <si>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</si>
  <si>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</si>
  <si>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</si>
  <si>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</si>
  <si>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</si>
  <si>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</si>
  <si>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</si>
  <si>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</si>
  <si>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</si>
  <si>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</si>
  <si>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</si>
  <si>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</si>
  <si>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</si>
  <si>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</si>
  <si>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</si>
  <si>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</si>
  <si>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</si>
  <si>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</si>
  <si>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</si>
  <si>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</si>
  <si>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</si>
  <si>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</si>
  <si>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</si>
  <si>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</si>
  <si>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</si>
  <si>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</si>
  <si>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</si>
  <si>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</si>
  <si>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</si>
  <si>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</si>
  <si>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</si>
  <si>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</si>
  <si>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</si>
  <si>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</si>
  <si>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</si>
  <si>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</si>
  <si>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</si>
  <si>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</si>
  <si>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</si>
  <si>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</si>
  <si>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</si>
  <si>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</si>
  <si>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</si>
  <si>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</si>
  <si>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</si>
  <si>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</si>
  <si>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</si>
  <si>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</si>
  <si>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</si>
  <si>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</si>
  <si>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</si>
  <si>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</si>
  <si>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</si>
  <si>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</si>
  <si>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</si>
  <si>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</si>
  <si>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</si>
  <si>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</si>
  <si>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</si>
  <si>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</si>
  <si>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</si>
  <si>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</si>
  <si>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</si>
  <si>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</si>
  <si>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</si>
  <si>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</si>
  <si>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</si>
  <si>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</si>
  <si>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</si>
  <si>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</si>
  <si>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</si>
  <si>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</si>
  <si>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</si>
  <si>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</si>
  <si>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</si>
  <si>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</si>
  <si>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</si>
  <si>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</si>
  <si>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</si>
  <si>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</si>
  <si>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</si>
  <si>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</si>
  <si>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</si>
  <si>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</si>
  <si>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</si>
  <si>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</si>
  <si>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</si>
  <si>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</si>
  <si>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</si>
  <si>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</si>
  <si>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</si>
  <si>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</si>
  <si>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</si>
  <si>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</si>
  <si>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</si>
  <si>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</si>
  <si>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</si>
  <si>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</si>
  <si>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</si>
  <si>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</si>
  <si>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</si>
  <si>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</si>
  <si>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</si>
  <si>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</si>
  <si>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</si>
  <si>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</si>
  <si>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</si>
  <si>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</si>
  <si>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</si>
  <si>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</si>
  <si>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</si>
  <si>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</si>
  <si>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</si>
  <si>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</si>
  <si>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</si>
  <si>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</si>
  <si>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</si>
  <si>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</si>
  <si>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</si>
  <si>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</si>
  <si>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</si>
  <si>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</si>
  <si>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</si>
  <si>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</si>
  <si>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</si>
  <si>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</si>
  <si>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</si>
  <si>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</si>
  <si>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</si>
  <si>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</si>
  <si>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</si>
  <si>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</si>
  <si>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</si>
  <si>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</si>
  <si>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</si>
  <si>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</si>
  <si>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</si>
  <si>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</si>
  <si>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</si>
  <si>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</si>
  <si>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</si>
  <si>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</si>
  <si>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</si>
  <si>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</si>
  <si>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</si>
  <si>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</si>
  <si>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</si>
  <si>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</si>
  <si>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</si>
  <si>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</si>
  <si>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</si>
  <si>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</si>
  <si>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</si>
  <si>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</si>
  <si>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</si>
  <si>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</si>
  <si>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</si>
  <si>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</si>
  <si>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</si>
  <si>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</si>
  <si>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</si>
  <si>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</si>
  <si>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</si>
  <si>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</si>
  <si>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</si>
  <si>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</si>
  <si>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</si>
  <si>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</si>
  <si>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</si>
  <si>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</si>
  <si>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</si>
  <si>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</si>
  <si>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</si>
  <si>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</si>
  <si>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</si>
  <si>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</si>
  <si>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</si>
  <si>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</si>
  <si>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</si>
  <si>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</si>
  <si>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</si>
  <si>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</si>
  <si>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</si>
  <si>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</si>
  <si>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</si>
  <si>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</si>
  <si>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</si>
  <si>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</si>
  <si>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</si>
  <si>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</si>
  <si>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</si>
  <si>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</si>
  <si>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</si>
  <si>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</si>
  <si>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</si>
  <si>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</si>
  <si>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</si>
  <si>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</si>
  <si>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</si>
  <si>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</si>
  <si>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</si>
  <si>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</si>
  <si>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</si>
  <si>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</si>
  <si>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</si>
  <si>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</si>
  <si>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</si>
  <si>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</si>
  <si>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</si>
  <si>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</si>
  <si>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</si>
  <si>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</si>
  <si>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</si>
  <si>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</si>
  <si>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</si>
  <si>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</si>
  <si>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</si>
  <si>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</si>
  <si>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</si>
  <si>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</si>
  <si>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</si>
  <si>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</si>
  <si>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</si>
  <si>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</si>
  <si>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</si>
  <si>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</si>
  <si>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</si>
  <si>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</si>
  <si>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</si>
  <si>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</si>
  <si>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</si>
  <si>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</si>
  <si>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</si>
  <si>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</si>
  <si>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</si>
  <si>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</si>
  <si>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</si>
  <si>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</si>
  <si>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</si>
  <si>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</si>
  <si>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</si>
  <si>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</si>
  <si>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</si>
  <si>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</si>
  <si>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</si>
  <si>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</si>
  <si>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</si>
  <si>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</si>
  <si>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</si>
  <si>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</si>
  <si>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</si>
  <si>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</si>
  <si>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</si>
  <si>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</si>
  <si>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</si>
  <si>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</si>
  <si>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</si>
  <si>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</si>
  <si>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</si>
  <si>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</si>
  <si>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</si>
  <si>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</si>
  <si>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</si>
  <si>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</si>
  <si>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</si>
  <si>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</si>
  <si>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</si>
  <si>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</si>
  <si>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</si>
  <si>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</si>
  <si>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</si>
  <si>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</si>
  <si>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</si>
  <si>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</si>
  <si>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</si>
  <si>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</si>
  <si>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</si>
  <si>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</si>
  <si>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</si>
  <si>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</si>
  <si>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</si>
  <si>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</si>
  <si>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</si>
  <si>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</si>
  <si>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</si>
  <si>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</si>
  <si>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</si>
  <si>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</si>
  <si>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</si>
  <si>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</si>
  <si>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</si>
  <si>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</si>
  <si>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</si>
  <si>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</si>
  <si>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</si>
  <si>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</si>
  <si>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</si>
  <si>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</si>
  <si>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</si>
  <si>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</si>
  <si>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</si>
  <si>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</si>
  <si>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</si>
  <si>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</si>
  <si>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</si>
  <si>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</si>
  <si>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</si>
  <si>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</si>
  <si>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</si>
  <si>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</si>
  <si>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</si>
  <si>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</si>
  <si>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</si>
  <si>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</si>
  <si>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</si>
  <si>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</si>
  <si>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</si>
  <si>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</si>
  <si>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</si>
  <si>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</si>
  <si>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</si>
  <si>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</si>
  <si>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</si>
  <si>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</si>
  <si>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</si>
  <si>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</si>
  <si>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</si>
  <si>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</si>
  <si>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</si>
  <si>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</si>
  <si>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</si>
  <si>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</si>
  <si>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</si>
  <si>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</si>
  <si>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</si>
  <si>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</si>
  <si>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</si>
  <si>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</si>
  <si>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</si>
  <si>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</si>
  <si>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</si>
  <si>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</si>
  <si>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</si>
  <si>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</si>
  <si>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</si>
  <si>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</si>
  <si>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</si>
  <si>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</si>
  <si>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</si>
  <si>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</si>
  <si>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</si>
  <si>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</si>
  <si>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</si>
  <si>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</si>
  <si>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</si>
  <si>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</si>
  <si>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</si>
  <si>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</si>
  <si>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</si>
  <si>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</si>
  <si>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</si>
  <si>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</si>
  <si>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</si>
  <si>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</si>
  <si>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</si>
  <si>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</si>
  <si>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</si>
  <si>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</si>
  <si>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</si>
  <si>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</si>
  <si>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</si>
  <si>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</si>
  <si>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</si>
  <si>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</si>
  <si>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</si>
  <si>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</si>
  <si>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</si>
  <si>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</si>
  <si>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</si>
  <si>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</si>
  <si>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</si>
  <si>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</si>
  <si>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</si>
  <si>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</si>
  <si>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</si>
  <si>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</si>
  <si>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</si>
  <si>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</si>
  <si>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</si>
  <si>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</si>
  <si>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</si>
  <si>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</si>
  <si>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</si>
  <si>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</si>
  <si>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</si>
  <si>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</si>
  <si>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</si>
  <si>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</si>
  <si>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</si>
  <si>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</si>
  <si>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</si>
  <si>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</si>
  <si>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</si>
  <si>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</si>
  <si>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</si>
  <si>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</si>
  <si>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</si>
  <si>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</si>
  <si>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</si>
  <si>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</si>
  <si>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</si>
  <si>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</si>
  <si>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</si>
  <si>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</si>
  <si>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</si>
  <si>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</si>
  <si>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</si>
  <si>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</si>
  <si>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</si>
  <si>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</si>
  <si>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</si>
  <si>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</si>
  <si>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</si>
  <si>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</si>
  <si>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</si>
  <si>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</si>
  <si>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</si>
  <si>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</si>
  <si>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</si>
  <si>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</si>
  <si>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</si>
  <si>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</si>
  <si>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</si>
  <si>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</si>
  <si>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</si>
  <si>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</si>
  <si>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</si>
  <si>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</si>
  <si>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</si>
  <si>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</si>
  <si>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</si>
  <si>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</si>
  <si>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</si>
  <si>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</si>
  <si>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</si>
  <si>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</si>
  <si>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</si>
  <si>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</si>
  <si>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</si>
  <si>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</si>
  <si>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</si>
  <si>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</si>
  <si>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</si>
  <si>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</si>
  <si>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</si>
  <si>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</si>
  <si>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</si>
  <si>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</si>
  <si>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</si>
  <si>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</si>
  <si>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</si>
  <si>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</si>
  <si>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</si>
  <si>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</si>
  <si>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</si>
  <si>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</si>
  <si>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</si>
  <si>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</si>
  <si>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</si>
  <si>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</si>
  <si>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</si>
  <si>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</si>
  <si>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</si>
  <si>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</si>
  <si>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</si>
  <si>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</si>
  <si>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</si>
  <si>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</si>
  <si>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</si>
  <si>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</si>
  <si>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</si>
  <si>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</si>
  <si>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</si>
  <si>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</si>
  <si>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</si>
  <si>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</si>
  <si>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</si>
  <si>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</si>
  <si>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</si>
  <si>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</si>
  <si>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</si>
  <si>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</si>
  <si>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</si>
  <si>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</si>
  <si>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</si>
  <si>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</si>
  <si>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</si>
  <si>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</si>
  <si>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</si>
  <si>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</si>
  <si>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</si>
  <si>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</si>
  <si>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</si>
  <si>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</si>
  <si>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</si>
  <si>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</si>
  <si>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</si>
  <si>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</si>
  <si>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</si>
  <si>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</si>
  <si>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</si>
  <si>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</si>
  <si>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</si>
  <si>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</si>
  <si>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</si>
  <si>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</si>
  <si>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</si>
  <si>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</si>
  <si>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</si>
  <si>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</si>
  <si>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</si>
  <si>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</si>
  <si>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</si>
  <si>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</si>
  <si>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</si>
  <si>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</si>
  <si>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</si>
  <si>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</si>
  <si>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</si>
  <si>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</si>
  <si>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</si>
  <si>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</si>
  <si>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</si>
  <si>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</si>
  <si>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</si>
  <si>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</si>
  <si>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</si>
  <si>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</si>
  <si>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</si>
  <si>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</si>
  <si>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</si>
  <si>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</si>
  <si>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</si>
  <si>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</si>
  <si>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</si>
  <si>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</si>
  <si>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</si>
  <si>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</si>
  <si>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</si>
  <si>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</si>
  <si>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</si>
  <si>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</si>
  <si>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</si>
  <si>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</si>
  <si>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</si>
  <si>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</si>
  <si>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</si>
  <si>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</si>
  <si>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</si>
  <si>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</si>
  <si>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</si>
  <si>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</si>
  <si>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</si>
  <si>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</si>
  <si>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</si>
  <si>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</si>
  <si>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</si>
  <si>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</si>
  <si>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</si>
  <si>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</si>
  <si>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</si>
  <si>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</si>
  <si>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</si>
  <si>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</si>
  <si>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</si>
  <si>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</si>
  <si>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</si>
  <si>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</si>
  <si>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</si>
  <si>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</si>
  <si>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</si>
  <si>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</si>
  <si>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</si>
  <si>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</si>
  <si>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</si>
  <si>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</si>
  <si>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</si>
  <si>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</si>
  <si>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</si>
  <si>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</si>
  <si>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</si>
  <si>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</si>
  <si>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</si>
  <si>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</si>
  <si>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</si>
  <si>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</si>
  <si>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</si>
  <si>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</si>
  <si>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</si>
  <si>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</si>
  <si>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</si>
  <si>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</si>
  <si>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</si>
  <si>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</si>
  <si>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</si>
  <si>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</si>
  <si>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</si>
  <si>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</si>
  <si>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</si>
  <si>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</si>
  <si>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</si>
  <si>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</si>
  <si>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</si>
  <si>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</si>
  <si>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</si>
  <si>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</si>
  <si>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</si>
  <si>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</si>
  <si>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</si>
  <si>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</si>
  <si>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</si>
  <si>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</si>
  <si>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</si>
  <si>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</si>
  <si>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</si>
  <si>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</si>
  <si>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</si>
  <si>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</si>
  <si>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</si>
  <si>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</si>
  <si>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</si>
  <si>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</si>
  <si>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</si>
  <si>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</si>
  <si>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</si>
  <si>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</si>
  <si>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</si>
  <si>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</si>
  <si>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</si>
  <si>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</si>
  <si>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</si>
  <si>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</si>
  <si>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</si>
  <si>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</si>
  <si>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</si>
  <si>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</si>
  <si>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</si>
  <si>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</si>
  <si>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</si>
  <si>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</si>
  <si>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</si>
  <si>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</si>
  <si>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</si>
  <si>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</si>
  <si>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</si>
  <si>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</si>
  <si>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</si>
  <si>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</si>
  <si>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</si>
  <si>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</si>
  <si>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</si>
  <si>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</si>
  <si>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</si>
  <si>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</si>
  <si>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</si>
  <si>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</si>
  <si>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</si>
  <si>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</si>
  <si>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</si>
  <si>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</si>
  <si>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</si>
  <si>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</si>
  <si>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</si>
  <si>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</si>
  <si>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</si>
  <si>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</si>
  <si>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</si>
  <si>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</si>
  <si>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</si>
  <si>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</si>
  <si>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</si>
  <si>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</si>
  <si>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</si>
  <si>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</si>
  <si>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</si>
  <si>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</si>
  <si>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</si>
  <si>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</si>
  <si>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</si>
  <si>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</si>
  <si>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</si>
  <si>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</si>
  <si>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</si>
  <si>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</si>
  <si>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</si>
  <si>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</si>
  <si>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</si>
  <si>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</si>
  <si>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</si>
  <si>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</si>
  <si>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</si>
  <si>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</si>
  <si>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</si>
  <si>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</si>
  <si>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</si>
  <si>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</si>
  <si>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</si>
  <si>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</si>
  <si>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</si>
  <si>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</si>
  <si>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</si>
  <si>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</si>
  <si>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</si>
  <si>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</si>
  <si>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</si>
  <si>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</si>
  <si>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</si>
  <si>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</si>
  <si>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</si>
  <si>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</si>
  <si>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</si>
  <si>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</si>
  <si>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</si>
  <si>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</si>
  <si>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</si>
  <si>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</si>
  <si>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</si>
  <si>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</si>
  <si>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</si>
  <si>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</si>
  <si>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</si>
  <si>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</si>
  <si>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</si>
  <si>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</si>
  <si>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</si>
  <si>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</si>
  <si>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</si>
  <si>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</si>
  <si>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</si>
  <si>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</si>
  <si>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</si>
  <si>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</si>
  <si>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</si>
  <si>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</si>
  <si>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</si>
  <si>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</si>
  <si>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</si>
  <si>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</si>
  <si>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</si>
  <si>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</si>
  <si>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</si>
  <si>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</si>
  <si>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</si>
  <si>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</si>
  <si>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</si>
  <si>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</si>
  <si>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</si>
  <si>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</si>
  <si>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</si>
  <si>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</si>
  <si>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</si>
  <si>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</si>
  <si>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</si>
  <si>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</si>
  <si>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</si>
  <si>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</si>
  <si>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</si>
  <si>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</si>
  <si>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</si>
  <si>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</si>
  <si>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</si>
  <si>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</si>
  <si>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</si>
  <si>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</si>
  <si>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</si>
  <si>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</si>
  <si>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</si>
  <si>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</si>
  <si>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</si>
  <si>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</si>
  <si>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</si>
  <si>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</si>
  <si>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</si>
  <si>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</si>
  <si>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</si>
  <si>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</si>
  <si>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</si>
  <si>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</si>
  <si>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</si>
  <si>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</si>
  <si>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</si>
  <si>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</si>
  <si>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</si>
  <si>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</si>
  <si>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</si>
  <si>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</si>
  <si>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</si>
  <si>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</si>
  <si>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</si>
  <si>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</si>
  <si>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</si>
  <si>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</si>
  <si>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</si>
  <si>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</si>
  <si>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</si>
  <si>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</si>
  <si>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</si>
  <si>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</si>
  <si>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</si>
  <si>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</si>
  <si>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</si>
  <si>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</si>
  <si>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</si>
  <si>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</si>
  <si>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</si>
  <si>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</si>
  <si>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</si>
  <si>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</si>
  <si>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</si>
  <si>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</si>
  <si>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</si>
  <si>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</si>
  <si>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</si>
  <si>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</si>
  <si>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</si>
  <si>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</si>
  <si>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</si>
  <si>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</si>
  <si>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</si>
  <si>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</si>
  <si>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</si>
  <si>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</si>
  <si>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</si>
  <si>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</si>
  <si>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</si>
  <si>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</si>
  <si>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</si>
  <si>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</si>
  <si>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</si>
  <si>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</si>
  <si>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</si>
  <si>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</si>
  <si>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</si>
  <si>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</si>
  <si>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</si>
  <si>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</si>
  <si>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</si>
  <si>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</si>
  <si>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</si>
  <si>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</si>
  <si>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</si>
  <si>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</si>
  <si>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</si>
  <si>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</si>
  <si>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</si>
  <si>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</si>
  <si>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</si>
  <si>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</si>
  <si>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</si>
  <si>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</si>
  <si>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</si>
  <si>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</si>
  <si>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</si>
  <si>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</si>
  <si>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</si>
  <si>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</si>
  <si>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</si>
  <si>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</si>
  <si>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</si>
  <si>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</si>
  <si>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</si>
  <si>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</si>
  <si>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</si>
  <si>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</si>
  <si>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</si>
  <si>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</si>
  <si>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</si>
  <si>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</si>
  <si>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</si>
  <si>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</si>
  <si>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</si>
  <si>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</si>
  <si>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</si>
  <si>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</si>
  <si>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</si>
  <si>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</si>
  <si>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</si>
  <si>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</si>
  <si>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</si>
  <si>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</si>
  <si>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</si>
  <si>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</si>
  <si>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</si>
  <si>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</si>
  <si>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</si>
  <si>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</si>
  <si>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</si>
  <si>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</si>
  <si>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</si>
  <si>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</si>
  <si>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</si>
  <si>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</si>
  <si>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</si>
  <si>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</si>
  <si>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</si>
  <si>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</si>
  <si>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</si>
  <si>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</si>
  <si>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</si>
  <si>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</si>
  <si>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</si>
  <si>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</si>
  <si>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</si>
  <si>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</si>
  <si>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</si>
  <si>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</si>
  <si>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</si>
  <si>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</si>
  <si>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</si>
  <si>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</si>
  <si>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</si>
  <si>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</si>
  <si>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</si>
  <si>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</si>
  <si>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</si>
  <si>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</si>
  <si>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</si>
  <si>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</si>
  <si>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</si>
  <si>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</si>
  <si>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</si>
  <si>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</si>
  <si>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</si>
  <si>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</si>
  <si>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</si>
  <si>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</si>
  <si>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</si>
  <si>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</si>
  <si>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</si>
  <si>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</si>
  <si>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</si>
  <si>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</si>
  <si>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</si>
  <si>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</si>
  <si>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</si>
  <si>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</si>
  <si>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</si>
  <si>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</si>
  <si>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</si>
  <si>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</si>
  <si>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</si>
  <si>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</si>
  <si>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</si>
  <si>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</si>
  <si>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</si>
  <si>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</si>
  <si>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</si>
  <si>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</si>
  <si>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</si>
  <si>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</si>
  <si>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</si>
  <si>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</si>
  <si>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</si>
  <si>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</si>
  <si>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</si>
  <si>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</si>
  <si>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</si>
  <si>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</si>
  <si>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</si>
  <si>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</si>
  <si>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</si>
  <si>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</si>
  <si>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</si>
  <si>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</si>
  <si>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</si>
  <si>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</si>
  <si>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</si>
  <si>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</si>
  <si>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</si>
  <si>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</si>
  <si>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</si>
  <si>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</si>
  <si>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</si>
  <si>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</si>
  <si>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</si>
  <si>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</si>
  <si>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</si>
  <si>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</si>
  <si>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</si>
  <si>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</si>
  <si>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</si>
  <si>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</si>
  <si>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</si>
  <si>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</si>
  <si>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</si>
  <si>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</si>
  <si>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</si>
  <si>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</si>
  <si>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</si>
  <si>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</si>
  <si>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</si>
  <si>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</si>
  <si>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</si>
  <si>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</si>
  <si>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</si>
  <si>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</si>
  <si>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</si>
  <si>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</si>
  <si>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</si>
  <si>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</si>
  <si>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</si>
  <si>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</si>
  <si>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</si>
  <si>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</si>
  <si>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</si>
  <si>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</si>
  <si>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</si>
  <si>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</si>
  <si>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</si>
  <si>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</si>
  <si>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</si>
  <si>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</si>
  <si>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</si>
  <si>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</si>
  <si>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</si>
  <si>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</si>
  <si>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</si>
  <si>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</si>
  <si>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</si>
  <si>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</si>
  <si>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</si>
  <si>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</si>
  <si>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</si>
  <si>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</si>
  <si>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</si>
  <si>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</si>
  <si>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</si>
  <si>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</si>
  <si>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</si>
  <si>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</si>
  <si>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</si>
  <si>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</si>
  <si>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</si>
  <si>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</si>
  <si>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</si>
  <si>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</si>
  <si>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</si>
  <si>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</si>
  <si>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</si>
  <si>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</si>
  <si>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</si>
  <si>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</si>
  <si>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</si>
  <si>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</si>
  <si>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</si>
  <si>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</si>
  <si>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</si>
  <si>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</si>
  <si>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</si>
  <si>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</si>
  <si>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</si>
  <si>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</si>
  <si>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</si>
  <si>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</si>
  <si>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</si>
  <si>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</si>
  <si>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</si>
  <si>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</si>
  <si>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</si>
  <si>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</si>
  <si>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</si>
  <si>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</si>
  <si>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</si>
  <si>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</si>
  <si>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</si>
  <si>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</si>
  <si>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</si>
  <si>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</si>
  <si>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</si>
  <si>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</si>
  <si>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</si>
  <si>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</si>
  <si>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</si>
  <si>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</si>
  <si>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</si>
  <si>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</si>
  <si>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</si>
  <si>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</si>
  <si>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</si>
  <si>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</si>
  <si>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</si>
  <si>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</si>
  <si>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</si>
  <si>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</si>
  <si>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</si>
  <si>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</si>
  <si>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</si>
  <si>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</si>
  <si>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</si>
  <si>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</si>
  <si>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</si>
  <si>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</si>
  <si>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</si>
  <si>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</si>
  <si>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</si>
  <si>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</si>
  <si>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</si>
  <si>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</si>
  <si>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</si>
  <si>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</si>
  <si>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</si>
  <si>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</si>
  <si>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</si>
  <si>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</si>
  <si>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</si>
  <si>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</si>
  <si>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</si>
  <si>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</si>
  <si>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</si>
  <si>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</si>
  <si>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</si>
  <si>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</si>
  <si>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</si>
  <si>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</si>
  <si>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</si>
  <si>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</si>
  <si>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</si>
  <si>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</si>
  <si>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</si>
  <si>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</si>
  <si>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</si>
  <si>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</si>
  <si>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</si>
  <si>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</si>
  <si>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</si>
  <si>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</si>
  <si>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</si>
  <si>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</si>
  <si>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</si>
  <si>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</si>
  <si>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</si>
  <si>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</si>
  <si>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</si>
  <si>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</si>
  <si>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</si>
  <si>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</si>
  <si>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</si>
  <si>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</si>
  <si>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</si>
  <si>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</si>
  <si>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</si>
  <si>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</si>
  <si>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</si>
  <si>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</si>
  <si>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</si>
  <si>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</si>
  <si>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</si>
  <si>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</si>
  <si>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</si>
  <si>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</si>
  <si>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</si>
  <si>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</si>
  <si>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</si>
  <si>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</si>
  <si>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</si>
  <si>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</si>
  <si>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</si>
  <si>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</si>
  <si>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</si>
  <si>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</si>
  <si>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</si>
  <si>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</si>
  <si>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</si>
  <si>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</si>
  <si>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</si>
  <si>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</si>
  <si>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</si>
  <si>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</si>
  <si>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</si>
  <si>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</si>
  <si>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</si>
  <si>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</si>
  <si>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</si>
  <si>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</si>
  <si>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</si>
  <si>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</si>
  <si>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</si>
  <si>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</si>
  <si>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</si>
  <si>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</si>
  <si>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</si>
  <si>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</si>
  <si>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</si>
  <si>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</si>
  <si>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</si>
  <si>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</si>
  <si>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</si>
  <si>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</si>
  <si>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</si>
  <si>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</si>
  <si>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</si>
  <si>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</si>
  <si>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</si>
  <si>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</si>
  <si>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</si>
  <si>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</si>
  <si>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</si>
  <si>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</si>
  <si>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</si>
  <si>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</si>
  <si>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</si>
  <si>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</si>
  <si>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</si>
  <si>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</si>
  <si>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</si>
  <si>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</si>
  <si>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</si>
  <si>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</si>
  <si>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</si>
  <si>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</si>
  <si>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</si>
  <si>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</si>
  <si>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</si>
  <si>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</si>
  <si>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</si>
  <si>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</si>
  <si>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</si>
  <si>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</si>
  <si>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</si>
  <si>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</si>
  <si>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</si>
  <si>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</si>
  <si>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</si>
  <si>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</si>
  <si>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</si>
  <si>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</si>
  <si>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</si>
  <si>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</si>
  <si>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</si>
  <si>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</si>
  <si>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</si>
  <si>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</si>
  <si>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</si>
  <si>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</si>
  <si>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</si>
  <si>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</si>
  <si>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</si>
  <si>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</si>
  <si>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</si>
  <si>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</si>
  <si>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</si>
  <si>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</si>
  <si>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</si>
  <si>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</si>
  <si>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</si>
  <si>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</si>
  <si>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</si>
  <si>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</si>
  <si>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</si>
  <si>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</si>
  <si>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</si>
  <si>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</si>
  <si>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</si>
  <si>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</si>
  <si>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</si>
  <si>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</si>
  <si>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</si>
  <si>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</si>
  <si>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</si>
  <si>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</si>
  <si>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</si>
  <si>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</si>
  <si>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</si>
  <si>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</si>
  <si>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</si>
  <si>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</si>
  <si>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</si>
  <si>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</si>
  <si>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</si>
  <si>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</si>
  <si>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</si>
  <si>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</si>
  <si>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</si>
  <si>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</si>
  <si>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</si>
  <si>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</si>
  <si>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</si>
  <si>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</si>
  <si>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</si>
  <si>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</si>
  <si>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</si>
  <si>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</si>
  <si>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</si>
  <si>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</si>
  <si>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</si>
  <si>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</si>
  <si>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</si>
  <si>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</si>
  <si>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</si>
  <si>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</si>
  <si>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</si>
  <si>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</si>
  <si>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</si>
  <si>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</si>
  <si>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</si>
  <si>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</si>
  <si>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</si>
  <si>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</si>
  <si>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</si>
  <si>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</si>
  <si>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</si>
  <si>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</si>
  <si>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</si>
  <si>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</si>
  <si>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</si>
  <si>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</si>
  <si>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</si>
  <si>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</si>
  <si>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</si>
  <si>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</si>
  <si>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</si>
  <si>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</si>
  <si>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</si>
  <si>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</si>
  <si>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</si>
  <si>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</si>
  <si>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</si>
  <si>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</si>
  <si>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</si>
  <si>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</si>
  <si>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</si>
  <si>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</si>
  <si>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</si>
  <si>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</si>
  <si>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</si>
  <si>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</si>
  <si>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</si>
  <si>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</si>
  <si>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</si>
  <si>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</si>
  <si>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</si>
  <si>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</si>
  <si>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</si>
  <si>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</si>
  <si>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</si>
  <si>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</si>
  <si>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</si>
  <si>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</si>
  <si>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</si>
  <si>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</si>
  <si>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</si>
  <si>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</si>
  <si>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</si>
  <si>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</si>
  <si>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</si>
  <si>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</si>
  <si>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</si>
  <si>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</si>
  <si>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</si>
  <si>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</si>
  <si>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</si>
  <si>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</si>
  <si>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</si>
  <si>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</si>
  <si>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</si>
  <si>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</si>
  <si>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</si>
  <si>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</si>
  <si>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</si>
  <si>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</si>
  <si>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</si>
  <si>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</si>
  <si>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</si>
  <si>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</si>
  <si>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</si>
  <si>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</si>
  <si>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</si>
  <si>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</si>
  <si>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</si>
  <si>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</si>
  <si>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</si>
  <si>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</si>
  <si>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</si>
  <si>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</si>
  <si>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</si>
  <si>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</si>
  <si>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</si>
  <si>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</si>
  <si>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</si>
  <si>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</si>
  <si>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</si>
  <si>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</si>
  <si>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</si>
  <si>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</si>
  <si>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</si>
  <si>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</si>
  <si>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</si>
  <si>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</si>
  <si>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</si>
  <si>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</si>
  <si>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</si>
  <si>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</si>
  <si>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</si>
  <si>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</si>
  <si>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</si>
  <si>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</si>
  <si>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</si>
  <si>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</si>
  <si>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</si>
  <si>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</si>
  <si>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</si>
  <si>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</si>
  <si>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</si>
  <si>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</si>
  <si>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</si>
  <si>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</si>
  <si>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</si>
  <si>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</si>
  <si>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</si>
  <si>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</si>
  <si>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</si>
  <si>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</si>
  <si>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</si>
  <si>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</si>
  <si>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</si>
  <si>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</si>
  <si>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</si>
  <si>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</si>
  <si>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</si>
  <si>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</si>
  <si>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</si>
  <si>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</si>
  <si>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</si>
  <si>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</si>
  <si>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</si>
  <si>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</si>
  <si>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</si>
  <si>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</si>
  <si>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</si>
  <si>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</si>
  <si>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</si>
  <si>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</si>
  <si>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</si>
  <si>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</si>
  <si>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</si>
  <si>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</si>
  <si>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</si>
  <si>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</si>
  <si>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</si>
  <si>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</si>
  <si>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</si>
  <si>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</si>
  <si>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</si>
  <si>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</si>
  <si>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</si>
  <si>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</si>
  <si>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</si>
  <si>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</si>
  <si>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</si>
  <si>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</si>
  <si>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</si>
  <si>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</si>
  <si>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</si>
  <si>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</si>
  <si>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</si>
  <si>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</si>
  <si>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</si>
  <si>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</si>
  <si>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</si>
  <si>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</si>
  <si>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</si>
  <si>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</si>
  <si>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</si>
  <si>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</si>
  <si>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</si>
  <si>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</si>
  <si>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</si>
  <si>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</si>
  <si>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</si>
  <si>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</si>
  <si>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</si>
  <si>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</si>
  <si>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</si>
  <si>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</si>
  <si>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</si>
  <si>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</si>
  <si>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</si>
  <si>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</si>
  <si>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</si>
  <si>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</si>
  <si>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</si>
  <si>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</si>
  <si>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</si>
  <si>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</si>
  <si>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</si>
  <si>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</si>
  <si>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</si>
  <si>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</si>
  <si>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</si>
  <si>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</si>
  <si>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</si>
  <si>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</si>
  <si>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</si>
  <si>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</si>
  <si>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</si>
  <si>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</si>
  <si>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</si>
  <si>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</si>
  <si>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</si>
  <si>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</si>
  <si>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</si>
  <si>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</si>
  <si>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</si>
  <si>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</si>
  <si>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</si>
  <si>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</si>
  <si>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</si>
  <si>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</si>
  <si>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</si>
  <si>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</si>
  <si>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</si>
  <si>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</si>
  <si>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</si>
  <si>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</si>
  <si>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</si>
  <si>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</si>
  <si>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</si>
  <si>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</si>
  <si>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</si>
  <si>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</si>
  <si>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</si>
  <si>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</si>
  <si>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</si>
  <si>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</si>
  <si>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</si>
  <si>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</si>
  <si>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</si>
  <si>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</si>
  <si>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</si>
  <si>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</si>
  <si>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</si>
  <si>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</si>
  <si>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</si>
  <si>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</si>
  <si>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</si>
  <si>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</si>
  <si>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</si>
  <si>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</si>
  <si>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</si>
  <si>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</si>
  <si>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</si>
  <si>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</si>
  <si>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</si>
  <si>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</si>
  <si>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</si>
  <si>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</si>
  <si>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</si>
  <si>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</si>
  <si>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</si>
  <si>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</si>
  <si>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</si>
  <si>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</si>
  <si>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</si>
  <si>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</si>
  <si>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</si>
  <si>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</si>
  <si>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</si>
  <si>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</si>
  <si>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</si>
  <si>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</si>
  <si>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</si>
  <si>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</si>
  <si>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</si>
  <si>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</si>
  <si>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</si>
  <si>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</si>
  <si>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</si>
  <si>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</si>
  <si>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</si>
  <si>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</si>
  <si>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</si>
  <si>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</si>
  <si>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</si>
  <si>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</si>
  <si>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</si>
  <si>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</si>
  <si>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</si>
  <si>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</si>
  <si>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</si>
  <si>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</si>
  <si>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</si>
  <si>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</si>
  <si>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</si>
  <si>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</si>
  <si>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</si>
  <si>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</si>
  <si>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</si>
  <si>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</si>
  <si>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</si>
  <si>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</si>
  <si>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</si>
  <si>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</si>
  <si>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</si>
  <si>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</si>
  <si>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</si>
  <si>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</si>
  <si>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</si>
  <si>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</si>
  <si>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</si>
  <si>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</si>
  <si>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</si>
  <si>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</si>
  <si>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</si>
  <si>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</si>
  <si>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</si>
  <si>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</si>
  <si>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</si>
  <si>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</si>
  <si>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</si>
  <si>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</si>
  <si>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</si>
  <si>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</si>
  <si>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</si>
  <si>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</si>
  <si>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</si>
  <si>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</si>
  <si>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</si>
  <si>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</si>
  <si>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</si>
  <si>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</si>
  <si>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</si>
  <si>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</si>
  <si>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</si>
  <si>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</si>
  <si>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</si>
  <si>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</si>
  <si>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</si>
  <si>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</si>
  <si>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</si>
  <si>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</si>
  <si>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</si>
  <si>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</si>
  <si>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</si>
  <si>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</si>
  <si>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</si>
  <si>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</si>
  <si>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</si>
  <si>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</si>
  <si>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</si>
  <si>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</si>
  <si>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</si>
  <si>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</si>
  <si>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</si>
  <si>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</si>
  <si>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</si>
  <si>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</si>
  <si>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</si>
  <si>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</si>
  <si>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</si>
  <si>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</si>
  <si>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</si>
  <si>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</si>
  <si>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</si>
  <si>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</si>
  <si>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</si>
  <si>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</si>
  <si>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</si>
  <si>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</si>
  <si>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</si>
  <si>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</si>
  <si>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</si>
  <si>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</si>
  <si>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</si>
  <si>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</si>
  <si>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</si>
  <si>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</si>
  <si>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</si>
  <si>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</si>
  <si>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</si>
  <si>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</si>
  <si>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</si>
  <si>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</si>
  <si>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</si>
  <si>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</si>
  <si>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</si>
  <si>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</si>
  <si>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</si>
  <si>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</si>
  <si>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</si>
  <si>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</si>
  <si>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</si>
  <si>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</si>
  <si>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</si>
  <si>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</si>
  <si>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</si>
  <si>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</si>
  <si>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</si>
  <si>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</si>
  <si>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</si>
  <si>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</si>
  <si>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</si>
  <si>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</si>
  <si>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</si>
  <si>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</si>
  <si>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</si>
  <si>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</si>
  <si>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</si>
  <si>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</si>
  <si>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</si>
  <si>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</si>
  <si>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</si>
  <si>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</si>
  <si>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</si>
  <si>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</si>
  <si>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</si>
  <si>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</si>
  <si>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</si>
  <si>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</si>
  <si>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</si>
  <si>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</si>
  <si>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</si>
  <si>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</si>
  <si>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</si>
  <si>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</si>
  <si>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</si>
  <si>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</si>
  <si>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</si>
  <si>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</si>
  <si>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</si>
  <si>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</si>
  <si>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</si>
  <si>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</si>
  <si>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</si>
  <si>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</si>
  <si>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</si>
  <si>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</si>
  <si>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</si>
  <si>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</si>
  <si>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</si>
  <si>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</si>
  <si>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</si>
  <si>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</si>
  <si>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</si>
  <si>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</si>
  <si>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</si>
  <si>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</si>
  <si>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</si>
  <si>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</si>
  <si>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</si>
  <si>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</si>
  <si>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</si>
  <si>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</si>
  <si>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</si>
  <si>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</si>
  <si>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</si>
  <si>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</si>
  <si>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</si>
  <si>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</si>
  <si>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</si>
  <si>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</si>
  <si>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</si>
  <si>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</si>
  <si>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</si>
  <si>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</si>
  <si>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</si>
  <si>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</si>
  <si>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</si>
  <si>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</si>
  <si>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</si>
  <si>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</si>
  <si>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</si>
  <si>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</si>
  <si>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</si>
  <si>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</si>
  <si>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</si>
  <si>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</si>
  <si>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</si>
  <si>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</si>
  <si>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</si>
  <si>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</si>
  <si>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</si>
  <si>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</si>
  <si>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</si>
  <si>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</si>
  <si>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</si>
  <si>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</si>
  <si>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</si>
  <si>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</si>
  <si>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</si>
  <si>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</si>
  <si>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</si>
  <si>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</si>
  <si>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</si>
  <si>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</si>
  <si>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</si>
  <si>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</si>
  <si>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</si>
  <si>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</si>
  <si>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</si>
  <si>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</si>
  <si>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</si>
  <si>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</si>
  <si>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</si>
  <si>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</si>
  <si>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</si>
  <si>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</si>
  <si>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</si>
  <si>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</si>
  <si>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</si>
  <si>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</si>
  <si>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</si>
  <si>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</si>
  <si>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</si>
  <si>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</si>
  <si>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</si>
  <si>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</si>
  <si>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</si>
  <si>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</si>
  <si>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</si>
  <si>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</si>
  <si>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</si>
  <si>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</si>
  <si>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</si>
  <si>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</si>
  <si>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</si>
  <si>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</si>
  <si>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</si>
  <si>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</si>
  <si>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</si>
  <si>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</si>
  <si>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</si>
  <si>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</si>
  <si>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</si>
  <si>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</si>
  <si>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</si>
  <si>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</si>
  <si>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</si>
  <si>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</si>
  <si>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</si>
  <si>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</si>
  <si>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</si>
  <si>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</si>
  <si>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</si>
  <si>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</si>
  <si>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</si>
  <si>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</si>
  <si>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</si>
  <si>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</si>
  <si>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</si>
  <si>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</si>
  <si>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</si>
  <si>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</si>
  <si>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</si>
  <si>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</si>
  <si>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</si>
  <si>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</si>
  <si>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</si>
  <si>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</si>
  <si>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</si>
  <si>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</si>
  <si>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</si>
  <si>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</si>
  <si>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</si>
  <si>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</si>
  <si>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</si>
  <si>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</si>
  <si>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</si>
  <si>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</si>
  <si>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</si>
  <si>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</si>
  <si>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</si>
  <si>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</si>
  <si>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</si>
  <si>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</si>
  <si>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</si>
  <si>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</si>
  <si>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</si>
  <si>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</si>
  <si>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</si>
  <si>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</si>
  <si>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</si>
  <si>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</si>
  <si>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</si>
  <si>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</si>
  <si>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</si>
  <si>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</si>
  <si>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</si>
  <si>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</si>
  <si>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</si>
  <si>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</si>
  <si>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</si>
  <si>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</si>
  <si>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</si>
  <si>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</si>
  <si>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</si>
  <si>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</si>
  <si>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</si>
  <si>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</si>
  <si>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</si>
  <si>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</si>
  <si>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</si>
  <si>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</si>
  <si>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</si>
  <si>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</si>
  <si>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</si>
  <si>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</si>
  <si>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</si>
  <si>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</si>
  <si>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</si>
  <si>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</si>
  <si>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</si>
  <si>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</si>
  <si>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</si>
  <si>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</si>
  <si>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</si>
  <si>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</si>
  <si>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</si>
  <si>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</si>
  <si>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</si>
  <si>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</si>
  <si>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</si>
  <si>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</si>
  <si>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</si>
  <si>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</si>
  <si>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</si>
  <si>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</si>
  <si>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</si>
  <si>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</si>
  <si>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</si>
  <si>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</si>
  <si>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</si>
  <si>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</si>
  <si>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</si>
  <si>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</si>
  <si>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</si>
  <si>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</si>
  <si>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</si>
  <si>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</si>
  <si>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</si>
  <si>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</si>
  <si>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</si>
  <si>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</si>
  <si>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</si>
  <si>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</si>
  <si>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</si>
  <si>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</si>
  <si>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</si>
  <si>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</si>
  <si>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</si>
  <si>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</si>
  <si>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</si>
  <si>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</si>
  <si>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</si>
  <si>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</si>
  <si>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</si>
  <si>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</si>
  <si>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</si>
  <si>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</si>
  <si>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</si>
  <si>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</si>
  <si>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</si>
  <si>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</si>
  <si>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</si>
  <si>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</si>
  <si>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</si>
  <si>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</si>
  <si>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</si>
  <si>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</si>
  <si>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</si>
  <si>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</si>
  <si>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</si>
  <si>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</si>
  <si>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</si>
  <si>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</si>
  <si>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</si>
  <si>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</si>
  <si>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</si>
  <si>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</si>
  <si>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</si>
  <si>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</si>
  <si>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</si>
  <si>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</si>
  <si>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</si>
  <si>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</si>
  <si>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</si>
  <si>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</si>
  <si>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</si>
  <si>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</si>
  <si>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</si>
  <si>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</si>
  <si>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</si>
  <si>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</si>
  <si>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</si>
  <si>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</si>
  <si>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</si>
  <si>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</si>
  <si>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</si>
  <si>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</si>
  <si>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</si>
  <si>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</si>
  <si>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</si>
  <si>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</si>
  <si>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</si>
  <si>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</si>
  <si>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</si>
  <si>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</si>
  <si>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</si>
  <si>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</si>
  <si>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</si>
  <si>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</si>
  <si>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</si>
  <si>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</si>
  <si>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</si>
  <si>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</si>
  <si>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</si>
  <si>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</si>
  <si>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</si>
  <si>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</si>
  <si>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</si>
  <si>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</si>
  <si>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</si>
  <si>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</si>
  <si>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</si>
  <si>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</si>
  <si>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</si>
  <si>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</si>
  <si>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</si>
  <si>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</si>
  <si>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</si>
  <si>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</si>
  <si>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</si>
  <si>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</si>
  <si>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</si>
  <si>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</si>
  <si>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</si>
  <si>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</si>
  <si>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</si>
  <si>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</si>
  <si>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</si>
  <si>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</si>
  <si>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</si>
  <si>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</si>
  <si>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</si>
  <si>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</si>
  <si>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</si>
  <si>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</si>
  <si>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</si>
  <si>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</si>
  <si>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</si>
  <si>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</si>
  <si>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</si>
  <si>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</si>
  <si>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</si>
  <si>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</si>
  <si>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</si>
  <si>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</si>
  <si>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</si>
  <si>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</si>
  <si>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</si>
  <si>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</si>
  <si>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</si>
  <si>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</si>
  <si>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</si>
  <si>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</si>
  <si>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</si>
  <si>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</si>
  <si>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</si>
  <si>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</si>
  <si>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</si>
  <si>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</si>
  <si>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</si>
  <si>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</si>
  <si>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</si>
  <si>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</si>
  <si>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</si>
  <si>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</si>
  <si>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</si>
  <si>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</si>
  <si>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</si>
  <si>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</si>
  <si>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</si>
  <si>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</si>
  <si>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</si>
  <si>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</si>
  <si>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</si>
  <si>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</si>
  <si>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</si>
  <si>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</si>
  <si>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</si>
  <si>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</si>
  <si>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</si>
  <si>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</si>
  <si>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</si>
  <si>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</si>
  <si>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</si>
  <si>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</si>
  <si>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</si>
  <si>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</si>
  <si>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</si>
  <si>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</si>
  <si>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</si>
  <si>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</si>
  <si>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</si>
  <si>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</si>
  <si>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</si>
  <si>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</si>
  <si>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</si>
  <si>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</si>
  <si>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</si>
  <si>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</si>
  <si>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</si>
  <si>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</si>
  <si>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</si>
  <si>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</si>
  <si>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</si>
  <si>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</si>
  <si>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</si>
  <si>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</si>
  <si>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</si>
  <si>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</si>
  <si>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</si>
  <si>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</si>
  <si>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</si>
  <si>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</si>
  <si>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</si>
  <si>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</si>
  <si>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</si>
  <si>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</si>
  <si>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</si>
  <si>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</si>
  <si>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</si>
  <si>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</si>
  <si>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</si>
  <si>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</si>
  <si>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</si>
  <si>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</si>
  <si>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</si>
  <si>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</si>
  <si>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</si>
  <si>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</si>
  <si>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</si>
  <si>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</si>
  <si>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</si>
  <si>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</si>
  <si>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</si>
  <si>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</si>
  <si>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</si>
  <si>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</si>
  <si>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</si>
  <si>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</si>
  <si>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</si>
  <si>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</si>
  <si>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</si>
  <si>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</si>
  <si>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</si>
  <si>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</si>
  <si>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</si>
  <si>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</si>
  <si>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</si>
  <si>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</si>
  <si>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</si>
  <si>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</si>
  <si>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</si>
  <si>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</si>
  <si>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</si>
  <si>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</si>
  <si>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</si>
  <si>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</si>
  <si>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</si>
  <si>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</si>
  <si>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</si>
  <si>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</si>
  <si>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</si>
  <si>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</si>
  <si>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</si>
  <si>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</si>
  <si>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</si>
  <si>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</si>
  <si>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</si>
  <si>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</si>
  <si>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</si>
  <si>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</si>
  <si>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</si>
  <si>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</si>
  <si>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</si>
  <si>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</si>
  <si>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</si>
  <si>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</si>
  <si>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</si>
  <si>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</si>
  <si>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</si>
  <si>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</si>
  <si>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</si>
  <si>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</si>
  <si>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</si>
  <si>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</si>
  <si>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</si>
  <si>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</si>
  <si>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</si>
  <si>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</si>
  <si>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</si>
  <si>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</si>
  <si>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</si>
  <si>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</si>
  <si>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</si>
  <si>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</si>
  <si>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</si>
  <si>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</si>
  <si>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</si>
  <si>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</si>
  <si>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</si>
  <si>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</si>
  <si>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</si>
  <si>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</si>
  <si>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</si>
  <si>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</si>
  <si>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</si>
  <si>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</si>
  <si>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</si>
  <si>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</si>
  <si>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</si>
  <si>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</si>
  <si>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</si>
  <si>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</si>
  <si>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</si>
  <si>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</si>
  <si>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</si>
  <si>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</si>
  <si>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</si>
  <si>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</si>
  <si>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</si>
  <si>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</si>
  <si>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</si>
  <si>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</si>
  <si>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</si>
  <si>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</si>
  <si>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</si>
  <si>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</si>
  <si>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</si>
  <si>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</si>
  <si>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</si>
  <si>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</si>
  <si>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</si>
  <si>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</si>
  <si>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</si>
  <si>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</si>
  <si>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</si>
  <si>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</si>
  <si>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</si>
  <si>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</si>
  <si>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</si>
  <si>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</si>
  <si>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</si>
  <si>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</si>
  <si>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</si>
  <si>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</si>
  <si>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</si>
  <si>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</si>
  <si>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</si>
  <si>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</si>
  <si>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</si>
  <si>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</si>
  <si>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</si>
  <si>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</si>
  <si>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</si>
  <si>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</si>
  <si>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</si>
  <si>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</si>
  <si>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</si>
  <si>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</si>
  <si>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</si>
  <si>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</si>
  <si>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</si>
  <si>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</si>
  <si>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</si>
  <si>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</si>
  <si>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</si>
  <si>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</si>
  <si>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</si>
  <si>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</si>
  <si>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</si>
  <si>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</si>
  <si>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</si>
  <si>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</si>
  <si>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</si>
  <si>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</si>
  <si>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</si>
  <si>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</si>
  <si>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</si>
  <si>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</si>
  <si>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</si>
  <si>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</si>
  <si>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</si>
  <si>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</si>
  <si>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</si>
  <si>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</si>
  <si>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</si>
  <si>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</si>
  <si>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</si>
  <si>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</si>
  <si>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</si>
  <si>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</si>
  <si>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</si>
  <si>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</si>
  <si>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</si>
  <si>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</si>
  <si>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</si>
  <si>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</si>
  <si>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</si>
  <si>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</si>
  <si>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</si>
  <si>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</si>
  <si>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</si>
  <si>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</si>
  <si>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</si>
  <si>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</si>
  <si>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</si>
  <si>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</si>
  <si>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</si>
  <si>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</si>
  <si>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</si>
  <si>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</si>
  <si>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</si>
  <si>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</si>
  <si>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</si>
  <si>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</si>
  <si>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</si>
  <si>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</si>
  <si>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</si>
  <si>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</si>
  <si>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</si>
  <si>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</si>
  <si>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</si>
  <si>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</si>
  <si>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</si>
  <si>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</si>
  <si>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</si>
  <si>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</si>
  <si>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</si>
  <si>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</si>
  <si>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</si>
  <si>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</si>
  <si>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</si>
  <si>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</si>
  <si>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</si>
  <si>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</si>
  <si>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</si>
  <si>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</si>
  <si>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</si>
  <si>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</si>
  <si>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</si>
  <si>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</si>
  <si>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</si>
  <si>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</si>
  <si>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</si>
  <si>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</si>
  <si>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</si>
  <si>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</si>
  <si>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</si>
  <si>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</si>
  <si>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</si>
  <si>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</si>
  <si>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</si>
  <si>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</si>
  <si>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</si>
  <si>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</si>
  <si>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</si>
  <si>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</si>
  <si>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</si>
  <si>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</si>
  <si>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</si>
  <si>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</si>
  <si>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</si>
  <si>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</si>
  <si>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</si>
  <si>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</si>
  <si>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</si>
  <si>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</si>
  <si>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</si>
  <si>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</si>
  <si>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</si>
  <si>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</si>
  <si>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</si>
  <si>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</si>
  <si>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</si>
  <si>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</si>
  <si>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</si>
  <si>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</si>
  <si>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</si>
  <si>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</si>
  <si>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</si>
  <si>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</si>
  <si>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</si>
  <si>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</si>
  <si>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</si>
  <si>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</si>
  <si>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</si>
  <si>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</si>
  <si>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</si>
  <si>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</si>
  <si>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</si>
  <si>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</si>
  <si>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</si>
  <si>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</si>
  <si>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</si>
  <si>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</si>
  <si>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</si>
  <si>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</si>
  <si>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</si>
  <si>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</si>
  <si>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</si>
  <si>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</si>
  <si>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</si>
  <si>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</si>
  <si>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</si>
  <si>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</si>
  <si>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</si>
  <si>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</si>
  <si>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</si>
  <si>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</si>
  <si>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</si>
  <si>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</si>
  <si>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</si>
  <si>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</si>
  <si>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</si>
  <si>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</si>
  <si>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</si>
  <si>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</si>
  <si>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</si>
  <si>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</si>
  <si>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</si>
  <si>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</si>
  <si>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</si>
  <si>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</si>
  <si>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</si>
  <si>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</si>
  <si>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</si>
  <si>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</si>
  <si>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</si>
  <si>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</si>
  <si>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</si>
  <si>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</si>
  <si>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</si>
  <si>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</si>
  <si>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</si>
  <si>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</si>
  <si>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</si>
  <si>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</si>
  <si>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</si>
  <si>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</si>
  <si>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</si>
  <si>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</si>
  <si>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</si>
  <si>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</si>
  <si>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</si>
  <si>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</si>
  <si>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</si>
  <si>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</si>
  <si>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</si>
  <si>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</si>
  <si>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</si>
  <si>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</si>
  <si>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</si>
  <si>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</si>
  <si>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</si>
  <si>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</si>
  <si>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</si>
  <si>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</si>
  <si>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</si>
  <si>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</si>
  <si>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</si>
  <si>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</si>
  <si>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</si>
  <si>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</si>
  <si>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</si>
  <si>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</si>
  <si>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</si>
  <si>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</si>
  <si>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</si>
  <si>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</si>
  <si>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</si>
  <si>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</si>
  <si>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</si>
  <si>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</si>
  <si>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</si>
  <si>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</si>
  <si>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</si>
  <si>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</si>
  <si>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</si>
  <si>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</si>
  <si>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</si>
  <si>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</si>
  <si>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</si>
  <si>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</si>
  <si>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</si>
  <si>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</si>
  <si>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</si>
  <si>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</si>
  <si>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</si>
  <si>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</si>
  <si>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</si>
  <si>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</si>
  <si>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</si>
  <si>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</si>
  <si>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</si>
  <si>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</si>
  <si>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</si>
  <si>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</si>
  <si>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</si>
  <si>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</si>
  <si>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</si>
  <si>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</si>
  <si>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</si>
  <si>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</si>
  <si>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</si>
  <si>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</si>
  <si>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</si>
  <si>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</si>
  <si>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</si>
  <si>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</si>
  <si>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</si>
  <si>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</si>
  <si>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</si>
  <si>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</si>
  <si>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</si>
  <si>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</si>
  <si>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</si>
  <si>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</si>
  <si>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</si>
  <si>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</si>
  <si>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</si>
  <si>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</si>
  <si>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</si>
  <si>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</si>
  <si>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</si>
  <si>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</si>
  <si>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</si>
  <si>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</si>
  <si>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</si>
  <si>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</si>
  <si>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</si>
  <si>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</si>
  <si>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</si>
  <si>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</si>
  <si>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</si>
  <si>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</si>
  <si>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</si>
  <si>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</si>
  <si>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</si>
  <si>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</si>
  <si>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</si>
  <si>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</si>
  <si>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</si>
  <si>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</si>
  <si>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</si>
  <si>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</si>
  <si>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</si>
  <si>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</si>
  <si>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</si>
  <si>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</si>
  <si>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</si>
  <si>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</si>
  <si>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</si>
  <si>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</si>
  <si>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</si>
  <si>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</si>
  <si>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</si>
  <si>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</si>
  <si>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</si>
  <si>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</si>
  <si>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</si>
  <si>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</si>
  <si>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</si>
  <si>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</si>
  <si>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</si>
  <si>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</si>
  <si>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</si>
  <si>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</si>
  <si>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</si>
  <si>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</si>
  <si>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</si>
  <si>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</si>
  <si>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</si>
  <si>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</si>
  <si>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</si>
  <si>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</si>
  <si>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</si>
  <si>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</si>
  <si>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</si>
  <si>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</si>
  <si>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</si>
  <si>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</si>
  <si>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</si>
  <si>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</si>
  <si>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</si>
  <si>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</si>
  <si>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</si>
  <si>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</si>
  <si>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</si>
  <si>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</si>
  <si>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</si>
  <si>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</si>
  <si>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</si>
  <si>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</si>
  <si>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</si>
  <si>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</si>
  <si>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</si>
  <si>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</si>
  <si>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</si>
  <si>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</si>
  <si>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</si>
  <si>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</si>
  <si>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</si>
  <si>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</si>
  <si>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</si>
  <si>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</si>
  <si>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</si>
  <si>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</si>
  <si>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</si>
  <si>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</si>
  <si>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</si>
  <si>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</si>
  <si>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</si>
  <si>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</si>
  <si>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</si>
  <si>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</si>
  <si>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</si>
  <si>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</si>
  <si>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</si>
  <si>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</si>
  <si>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</si>
  <si>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</si>
  <si>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</si>
  <si>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</si>
  <si>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</si>
  <si>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</si>
  <si>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</si>
  <si>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</si>
  <si>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</si>
  <si>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</si>
  <si>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</si>
  <si>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</si>
  <si>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</si>
  <si>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</si>
  <si>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</si>
  <si>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</si>
  <si>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</si>
  <si>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</si>
  <si>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</si>
  <si>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</si>
  <si>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</si>
  <si>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</si>
  <si>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</si>
  <si>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</si>
  <si>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</si>
  <si>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</si>
  <si>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</si>
  <si>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</si>
  <si>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</si>
  <si>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</si>
  <si>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</si>
  <si>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</si>
  <si>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</si>
  <si>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</si>
  <si>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</si>
  <si>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</si>
  <si>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</si>
  <si>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</si>
  <si>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</si>
  <si>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</si>
  <si>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</si>
  <si>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</si>
  <si>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</si>
  <si>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</si>
  <si>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</si>
  <si>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</si>
  <si>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</si>
  <si>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</si>
  <si>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</si>
  <si>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</si>
  <si>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</si>
  <si>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</si>
  <si>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</si>
  <si>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</si>
  <si>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</si>
  <si>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</si>
  <si>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</si>
  <si>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</si>
  <si>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</si>
  <si>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</si>
  <si>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</si>
  <si>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</si>
  <si>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</si>
  <si>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</si>
  <si>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</si>
  <si>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</si>
  <si>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</si>
  <si>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</si>
  <si>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</si>
  <si>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</si>
  <si>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</si>
  <si>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</si>
  <si>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</si>
  <si>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</si>
  <si>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</si>
  <si>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</si>
  <si>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</si>
  <si>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</si>
  <si>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</si>
  <si>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</si>
  <si>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</si>
  <si>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</si>
  <si>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</si>
  <si>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</si>
  <si>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</si>
  <si>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</si>
  <si>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</si>
  <si>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</si>
  <si>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</si>
  <si>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</si>
  <si>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</si>
  <si>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</si>
  <si>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</si>
  <si>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</si>
  <si>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</si>
  <si>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</si>
  <si>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</si>
  <si>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</si>
  <si>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</si>
  <si>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</si>
  <si>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</si>
  <si>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</si>
  <si>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</si>
  <si>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</si>
  <si>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</si>
  <si>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</si>
  <si>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</si>
  <si>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</si>
  <si>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</si>
  <si>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</si>
  <si>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</si>
  <si>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</si>
  <si>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</si>
  <si>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</si>
  <si>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</si>
  <si>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</si>
  <si>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</si>
  <si>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</si>
  <si>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</si>
  <si>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</si>
  <si>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</si>
  <si>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</si>
  <si>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</si>
  <si>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</si>
  <si>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</si>
  <si>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</si>
  <si>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</si>
  <si>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</si>
  <si>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</si>
  <si>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</si>
  <si>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</si>
  <si>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</si>
  <si>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</si>
  <si>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</si>
  <si>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</si>
  <si>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</si>
  <si>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</si>
  <si>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</si>
  <si>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</si>
  <si>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</si>
  <si>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</si>
  <si>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</si>
  <si>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</si>
  <si>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</si>
  <si>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</si>
  <si>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</si>
  <si>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</si>
  <si>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</si>
  <si>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</si>
  <si>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</si>
  <si>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</si>
  <si>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</si>
  <si>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</si>
  <si>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</si>
  <si>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</si>
  <si>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</si>
  <si>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</si>
  <si>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</si>
  <si>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</si>
  <si>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</si>
  <si>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</si>
  <si>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</si>
  <si>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</si>
  <si>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</si>
  <si>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</si>
  <si>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</si>
  <si>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</si>
  <si>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</si>
  <si>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</si>
  <si>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</si>
  <si>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</si>
  <si>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</si>
  <si>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</si>
  <si>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</si>
  <si>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</si>
  <si>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</si>
  <si>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</si>
  <si>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</si>
  <si>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</si>
  <si>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</si>
  <si>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</si>
  <si>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</si>
  <si>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</si>
  <si>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</si>
  <si>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</si>
  <si>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</si>
  <si>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</si>
  <si>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</si>
  <si>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</si>
  <si>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</si>
  <si>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</si>
  <si>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</si>
  <si>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</si>
  <si>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</si>
  <si>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</si>
  <si>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</si>
  <si>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</si>
  <si>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</si>
  <si>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</si>
  <si>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</si>
  <si>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</si>
  <si>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</si>
  <si>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</si>
  <si>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</si>
  <si>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</si>
  <si>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</si>
  <si>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</si>
  <si>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</si>
  <si>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</si>
  <si>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</si>
  <si>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</si>
  <si>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</si>
  <si>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</si>
  <si>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</si>
  <si>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</si>
  <si>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</si>
  <si>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</si>
  <si>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</si>
  <si>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</si>
  <si>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</si>
  <si>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</si>
  <si>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</si>
  <si>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</si>
  <si>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</si>
  <si>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</si>
  <si>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</si>
  <si>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</si>
  <si>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</si>
  <si>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</si>
  <si>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</si>
  <si>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</si>
  <si>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</si>
  <si>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</si>
  <si>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</si>
  <si>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</si>
  <si>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</si>
  <si>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</si>
  <si>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</si>
  <si>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</si>
  <si>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</si>
  <si>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</si>
  <si>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</si>
  <si>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</si>
  <si>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</si>
  <si>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</si>
  <si>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</si>
  <si>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</si>
  <si>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</si>
  <si>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</si>
  <si>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</si>
  <si>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</si>
  <si>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</si>
  <si>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</si>
  <si>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</si>
  <si>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</si>
  <si>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</si>
  <si>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</si>
  <si>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</si>
  <si>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</si>
  <si>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</si>
  <si>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</si>
  <si>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</si>
  <si>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</si>
  <si>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</si>
  <si>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</si>
  <si>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</si>
  <si>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</si>
  <si>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</si>
  <si>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</si>
  <si>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</si>
  <si>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</si>
  <si>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</si>
  <si>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</si>
  <si>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</si>
  <si>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</si>
  <si>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</si>
  <si>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</si>
  <si>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</si>
  <si>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</si>
  <si>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</si>
  <si>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</si>
  <si>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</si>
  <si>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</si>
  <si>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</si>
  <si>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</si>
  <si>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</si>
  <si>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</si>
  <si>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</si>
  <si>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</si>
  <si>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</si>
  <si>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</si>
  <si>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</si>
  <si>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</si>
  <si>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</si>
  <si>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</si>
  <si>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</si>
  <si>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</si>
  <si>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</si>
  <si>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</si>
  <si>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</si>
  <si>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</si>
  <si>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</si>
  <si>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</si>
  <si>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</si>
  <si>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</si>
  <si>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</si>
  <si>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</si>
  <si>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</si>
  <si>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</si>
  <si>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</si>
  <si>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</si>
  <si>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</si>
  <si>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</si>
  <si>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</si>
  <si>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</si>
  <si>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</si>
  <si>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</si>
  <si>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</si>
  <si>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</si>
  <si>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</si>
  <si>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</si>
  <si>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</si>
  <si>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</si>
  <si>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</si>
  <si>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</si>
  <si>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</si>
  <si>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</si>
  <si>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</si>
  <si>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</si>
  <si>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</si>
  <si>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</si>
  <si>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</si>
  <si>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</si>
  <si>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</si>
  <si>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</si>
  <si>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</si>
  <si>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</si>
  <si>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</si>
  <si>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</si>
  <si>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</si>
  <si>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</si>
  <si>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</si>
  <si>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</si>
  <si>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</si>
  <si>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</si>
  <si>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</si>
  <si>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</si>
  <si>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</si>
  <si>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</si>
  <si>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</si>
  <si>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</si>
  <si>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</si>
  <si>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</si>
  <si>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</si>
  <si>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</si>
  <si>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</si>
  <si>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</si>
  <si>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</si>
  <si>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</si>
  <si>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</si>
  <si>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</si>
  <si>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</si>
  <si>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</si>
  <si>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</si>
  <si>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</si>
  <si>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</si>
  <si>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</si>
  <si>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</si>
  <si>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</si>
  <si>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</si>
  <si>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</si>
  <si>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</si>
  <si>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</si>
  <si>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</si>
  <si>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</si>
  <si>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</si>
  <si>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</si>
  <si>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</si>
  <si>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</si>
  <si>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</si>
  <si>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</si>
  <si>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</si>
  <si>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</si>
  <si>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</si>
  <si>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</si>
  <si>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</si>
  <si>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</si>
  <si>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</si>
  <si>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</si>
  <si>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</si>
  <si>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</si>
  <si>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</si>
  <si>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</si>
  <si>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</si>
  <si>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</si>
  <si>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</si>
  <si>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</si>
  <si>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</si>
  <si>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</si>
  <si>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</si>
  <si>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</si>
  <si>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</si>
  <si>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</si>
  <si>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</si>
  <si>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</si>
  <si>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</si>
  <si>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</si>
  <si>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</si>
  <si>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</si>
  <si>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</si>
  <si>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</si>
  <si>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</si>
  <si>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</si>
  <si>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</si>
  <si>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</si>
  <si>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</si>
  <si>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</si>
  <si>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</si>
  <si>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</si>
  <si>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</si>
  <si>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</si>
  <si>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</si>
  <si>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</si>
  <si>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</si>
  <si>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</si>
  <si>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</si>
  <si>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</si>
  <si>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</si>
  <si>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</si>
  <si>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</si>
  <si>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</si>
  <si>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</si>
  <si>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</si>
  <si>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</si>
  <si>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</si>
  <si>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</si>
  <si>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</si>
  <si>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</si>
  <si>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</si>
  <si>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</si>
  <si>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</si>
  <si>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</si>
  <si>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</si>
  <si>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</si>
  <si>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</si>
  <si>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</si>
  <si>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</si>
  <si>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</si>
  <si>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</si>
  <si>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</si>
  <si>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</si>
  <si>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</si>
  <si>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</si>
  <si>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</si>
  <si>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</si>
  <si>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</si>
  <si>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</si>
  <si>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</si>
  <si>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</si>
  <si>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</si>
  <si>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</si>
  <si>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</si>
  <si>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</si>
  <si>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</si>
  <si>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</si>
  <si>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</si>
  <si>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</si>
  <si>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</si>
  <si>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</si>
  <si>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</si>
  <si>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</si>
  <si>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</si>
  <si>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</si>
  <si>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</si>
  <si>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</si>
  <si>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</si>
  <si>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</si>
  <si>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</si>
  <si>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</si>
  <si>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</si>
  <si>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</si>
  <si>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</si>
  <si>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</si>
  <si>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</si>
  <si>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</si>
  <si>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</si>
  <si>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</si>
  <si>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</si>
  <si>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</si>
  <si>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</si>
  <si>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</si>
  <si>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</si>
  <si>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</si>
  <si>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</si>
  <si>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</si>
  <si>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</si>
  <si>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</si>
  <si>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</si>
  <si>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</si>
  <si>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</si>
  <si>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</si>
  <si>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</si>
  <si>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</si>
  <si>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</si>
  <si>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</si>
  <si>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</si>
  <si>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</si>
  <si>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</si>
  <si>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</si>
  <si>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</si>
  <si>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</si>
  <si>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</si>
  <si>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</si>
  <si>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</si>
  <si>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</si>
  <si>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</si>
  <si>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</si>
  <si>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</si>
  <si>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</si>
  <si>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</si>
  <si>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</si>
  <si>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</si>
  <si>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</si>
  <si>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</si>
  <si>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</si>
  <si>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</si>
  <si>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</si>
  <si>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</si>
  <si>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</si>
  <si>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</si>
  <si>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</si>
  <si>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</si>
  <si>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</si>
  <si>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</si>
  <si>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</si>
  <si>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</si>
  <si>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</si>
  <si>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</si>
  <si>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</si>
  <si>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</si>
  <si>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</si>
  <si>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</si>
  <si>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</si>
  <si>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</si>
  <si>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</si>
  <si>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</si>
  <si>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</si>
  <si>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</si>
  <si>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</si>
  <si>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</si>
  <si>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</si>
  <si>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</si>
  <si>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</si>
  <si>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</si>
  <si>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</si>
  <si>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</si>
  <si>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</si>
  <si>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</si>
  <si>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</si>
  <si>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</si>
  <si>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</si>
  <si>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</si>
  <si>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</si>
  <si>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</si>
  <si>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</si>
  <si>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</si>
  <si>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</si>
  <si>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</si>
  <si>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</si>
  <si>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</si>
  <si>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</si>
  <si>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</si>
  <si>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</si>
  <si>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</si>
  <si>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</si>
  <si>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</si>
  <si>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</si>
  <si>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</si>
  <si>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</si>
  <si>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</si>
  <si>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</si>
  <si>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</si>
  <si>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</si>
  <si>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</si>
  <si>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</si>
  <si>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</si>
  <si>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</si>
  <si>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</si>
  <si>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</si>
  <si>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</si>
  <si>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</si>
  <si>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</si>
  <si>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</si>
  <si>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</si>
  <si>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</si>
  <si>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</si>
  <si>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</si>
  <si>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</si>
  <si>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</si>
  <si>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</si>
  <si>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</si>
  <si>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</si>
  <si>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</si>
  <si>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</si>
  <si>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</si>
  <si>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</si>
  <si>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</si>
  <si>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</si>
  <si>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</si>
  <si>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</si>
  <si>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</si>
  <si>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</si>
  <si>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</si>
  <si>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</si>
  <si>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</si>
  <si>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</si>
  <si>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</si>
  <si>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</si>
  <si>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</si>
  <si>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</si>
  <si>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</si>
  <si>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</si>
  <si>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</si>
  <si>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</si>
  <si>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</si>
  <si>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</si>
  <si>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</si>
  <si>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</si>
  <si>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</si>
  <si>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</si>
  <si>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</si>
  <si>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</si>
  <si>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</si>
  <si>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</si>
  <si>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</si>
  <si>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</si>
  <si>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</si>
  <si>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</si>
  <si>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</si>
  <si>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</si>
  <si>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</si>
  <si>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</si>
  <si>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</si>
  <si>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</si>
  <si>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</si>
  <si>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</si>
  <si>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</si>
  <si>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</si>
  <si>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</si>
  <si>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</si>
  <si>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</si>
  <si>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</si>
  <si>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</si>
  <si>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</si>
  <si>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</si>
  <si>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</si>
  <si>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</si>
  <si>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</si>
  <si>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</si>
  <si>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</si>
  <si>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</si>
  <si>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</si>
  <si>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</si>
  <si>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</si>
  <si>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</si>
  <si>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</si>
  <si>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</si>
  <si>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</si>
  <si>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</si>
  <si>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</si>
  <si>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</si>
  <si>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</si>
  <si>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</si>
  <si>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</si>
  <si>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</si>
  <si>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</si>
  <si>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</si>
  <si>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</si>
  <si>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</si>
  <si>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</si>
  <si>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</si>
  <si>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</si>
  <si>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</si>
  <si>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</si>
  <si>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</si>
  <si>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</si>
  <si>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</si>
  <si>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</si>
  <si>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</si>
  <si>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</si>
  <si>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</si>
  <si>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</si>
  <si>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</si>
  <si>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</si>
  <si>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</si>
  <si>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</si>
  <si>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</si>
  <si>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</si>
  <si>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</si>
  <si>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</si>
  <si>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</si>
  <si>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</si>
  <si>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</si>
  <si>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</si>
  <si>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</si>
  <si>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</si>
  <si>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</si>
  <si>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</si>
  <si>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</si>
  <si>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</si>
  <si>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</si>
  <si>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</si>
  <si>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</si>
  <si>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</si>
  <si>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</si>
  <si>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</si>
  <si>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</si>
  <si>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</si>
  <si>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</si>
  <si>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</si>
  <si>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</si>
  <si>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</si>
  <si>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</si>
  <si>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</si>
  <si>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</si>
  <si>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</si>
  <si>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</si>
  <si>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</si>
  <si>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</si>
  <si>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</si>
  <si>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</si>
  <si>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</si>
  <si>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</si>
  <si>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</si>
  <si>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</si>
  <si>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</si>
  <si>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</si>
  <si>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</si>
  <si>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</si>
  <si>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</si>
  <si>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</si>
  <si>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</si>
  <si>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</si>
  <si>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</si>
  <si>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</si>
  <si>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</si>
  <si>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</si>
  <si>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</si>
  <si>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</si>
  <si>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</si>
  <si>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</si>
  <si>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</si>
  <si>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</si>
  <si>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</si>
  <si>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</si>
  <si>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</si>
  <si>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</si>
  <si>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</si>
  <si>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</si>
  <si>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</si>
  <si>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</si>
  <si>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</si>
  <si>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</si>
  <si>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</si>
  <si>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</si>
  <si>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</si>
  <si>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</si>
  <si>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</si>
  <si>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</si>
  <si>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</si>
  <si>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</si>
  <si>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</si>
  <si>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</si>
  <si>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</si>
  <si>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</si>
  <si>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</si>
  <si>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</si>
  <si>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</si>
  <si>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</si>
  <si>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</si>
  <si>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</si>
  <si>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</si>
  <si>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</si>
  <si>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</si>
  <si>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</si>
  <si>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</si>
  <si>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</si>
  <si>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</si>
  <si>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</si>
  <si>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</si>
  <si>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</si>
  <si>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</si>
  <si>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</si>
  <si>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</si>
  <si>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</si>
  <si>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</si>
  <si>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</si>
  <si>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</si>
  <si>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</si>
  <si>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</si>
  <si>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</si>
  <si>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</si>
  <si>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</si>
  <si>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</si>
  <si>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</si>
  <si>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</si>
  <si>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</si>
  <si>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</si>
  <si>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</si>
  <si>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</si>
  <si>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</si>
  <si>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</si>
  <si>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</si>
  <si>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</si>
  <si>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</si>
  <si>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</si>
  <si>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</si>
  <si>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</si>
  <si>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</si>
  <si>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</si>
  <si>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</si>
  <si>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</si>
  <si>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</si>
  <si>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</si>
  <si>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</si>
  <si>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</si>
  <si>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</si>
  <si>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</si>
  <si>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</si>
  <si>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</si>
  <si>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</si>
  <si>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</si>
  <si>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</si>
  <si>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</si>
  <si>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</si>
  <si>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</si>
  <si>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</si>
  <si>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</si>
  <si>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</si>
  <si>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</si>
  <si>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</si>
  <si>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</si>
  <si>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</si>
  <si>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</si>
  <si>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</si>
  <si>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</si>
  <si>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</si>
  <si>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</si>
  <si>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</si>
  <si>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</si>
  <si>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</si>
  <si>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</si>
  <si>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</si>
  <si>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</si>
  <si>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</si>
  <si>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</si>
  <si>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</si>
  <si>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</si>
  <si>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</si>
  <si>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</si>
  <si>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</si>
  <si>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</si>
  <si>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</si>
  <si>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</si>
  <si>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</si>
  <si>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</si>
  <si>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</si>
  <si>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</si>
  <si>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</si>
  <si>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</si>
  <si>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</si>
  <si>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</si>
  <si>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</si>
  <si>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</si>
  <si>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</si>
  <si>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</si>
  <si>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</si>
  <si>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</si>
  <si>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</si>
  <si>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</si>
  <si>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</si>
  <si>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</si>
  <si>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</si>
  <si>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</si>
  <si>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</si>
  <si>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</si>
  <si>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</si>
  <si>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</si>
  <si>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</si>
  <si>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</si>
  <si>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</si>
  <si>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</si>
  <si>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</si>
  <si>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</si>
  <si>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</si>
  <si>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</si>
  <si>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</si>
  <si>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</si>
  <si>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</si>
  <si>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</si>
  <si>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</si>
  <si>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</si>
  <si>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</si>
  <si>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</si>
  <si>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</si>
  <si>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</si>
  <si>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</si>
  <si>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</si>
  <si>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</si>
  <si>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</si>
  <si>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</si>
  <si>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</si>
  <si>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</si>
  <si>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</si>
  <si>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</si>
  <si>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</si>
  <si>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</si>
  <si>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</si>
  <si>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</si>
  <si>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</si>
  <si>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</si>
  <si>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</si>
  <si>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</si>
  <si>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</si>
  <si>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</si>
  <si>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</si>
  <si>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</si>
  <si>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</si>
  <si>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</si>
  <si>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</si>
  <si>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</si>
  <si>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</si>
  <si>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</si>
  <si>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</si>
  <si>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</si>
  <si>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</si>
  <si>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</si>
  <si>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</si>
  <si>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</si>
  <si>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</si>
  <si>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</si>
  <si>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</si>
  <si>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</si>
  <si>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</si>
  <si>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</si>
  <si>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</si>
  <si>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</si>
  <si>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</si>
  <si>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</si>
  <si>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</si>
  <si>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</si>
  <si>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</si>
  <si>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</si>
  <si>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</si>
  <si>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</si>
  <si>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</si>
  <si>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</si>
  <si>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</si>
  <si>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</si>
  <si>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</si>
  <si>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</si>
  <si>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</si>
  <si>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</si>
  <si>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</si>
  <si>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</si>
  <si>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</si>
  <si>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</si>
  <si>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</si>
  <si>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</si>
  <si>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</si>
  <si>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</si>
  <si>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</si>
  <si>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</si>
  <si>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</si>
  <si>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</si>
  <si>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</si>
  <si>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</si>
  <si>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</si>
  <si>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</si>
  <si>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</si>
  <si>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</si>
  <si>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</si>
  <si>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</si>
  <si>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</si>
  <si>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</si>
  <si>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</si>
  <si>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</si>
  <si>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</si>
  <si>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</si>
  <si>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</si>
  <si>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</si>
  <si>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</si>
  <si>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</si>
  <si>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</si>
  <si>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</si>
  <si>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</si>
  <si>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</si>
  <si>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</si>
  <si>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</si>
  <si>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</si>
  <si>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</si>
  <si>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</si>
  <si>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</si>
  <si>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</si>
  <si>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</si>
  <si>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</si>
  <si>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</si>
  <si>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</si>
  <si>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</si>
  <si>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</si>
  <si>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</si>
  <si>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</si>
  <si>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</si>
  <si>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</si>
  <si>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</si>
  <si>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</si>
  <si>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</si>
  <si>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</si>
  <si>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</si>
  <si>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</si>
  <si>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</si>
  <si>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</si>
  <si>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</si>
  <si>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</si>
  <si>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</si>
  <si>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</si>
  <si>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</si>
  <si>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</si>
  <si>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</si>
  <si>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</si>
  <si>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</si>
  <si>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</si>
  <si>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</si>
  <si>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</si>
  <si>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</si>
  <si>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</si>
  <si>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</si>
  <si>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</si>
  <si>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</si>
  <si>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</si>
  <si>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</si>
  <si>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</si>
  <si>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</si>
  <si>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</si>
  <si>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</si>
  <si>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</si>
  <si>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</si>
  <si>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</si>
  <si>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</si>
  <si>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</si>
  <si>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</si>
  <si>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</si>
  <si>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</si>
  <si>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</si>
  <si>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</si>
  <si>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</si>
  <si>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</si>
  <si>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</si>
  <si>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</si>
  <si>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</si>
  <si>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</si>
  <si>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</si>
  <si>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</si>
  <si>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</si>
  <si>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</si>
  <si>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</si>
  <si>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</si>
  <si>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</si>
  <si>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</si>
  <si>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</si>
  <si>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</si>
  <si>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</si>
  <si>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</si>
  <si>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</si>
  <si>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</si>
  <si>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</si>
  <si>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</si>
  <si>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</si>
  <si>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</si>
  <si>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</si>
  <si>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</si>
  <si>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</si>
  <si>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</si>
  <si>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</si>
  <si>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</si>
  <si>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</si>
  <si>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</si>
  <si>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</si>
  <si>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</si>
  <si>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</si>
  <si>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</si>
  <si>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</si>
  <si>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</si>
  <si>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</si>
  <si>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</si>
  <si>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</si>
  <si>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</si>
  <si>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</si>
  <si>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</si>
  <si>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</si>
  <si>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</si>
  <si>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</si>
  <si>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</si>
  <si>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</si>
  <si>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</si>
  <si>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</si>
  <si>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</si>
  <si>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</si>
  <si>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</si>
  <si>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</si>
  <si>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</si>
  <si>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</si>
  <si>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</si>
  <si>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</si>
  <si>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</si>
  <si>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</si>
  <si>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</si>
  <si>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</si>
  <si>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</si>
  <si>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</si>
  <si>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</si>
  <si>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</si>
  <si>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</si>
  <si>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</si>
  <si>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</si>
  <si>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</si>
  <si>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</si>
  <si>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</si>
  <si>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</si>
  <si>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</si>
  <si>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</si>
  <si>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</si>
  <si>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</si>
  <si>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</si>
  <si>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</si>
  <si>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</si>
  <si>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</si>
  <si>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</si>
  <si>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</si>
  <si>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</si>
  <si>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</si>
  <si>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</si>
  <si>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</si>
  <si>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</si>
  <si>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</si>
  <si>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</si>
  <si>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</si>
  <si>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</si>
  <si>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</si>
  <si>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</si>
  <si>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</si>
  <si>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</si>
  <si>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</si>
  <si>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</si>
  <si>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</si>
  <si>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</si>
  <si>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</si>
  <si>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</si>
  <si>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</si>
  <si>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</si>
  <si>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</si>
  <si>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</si>
  <si>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</si>
  <si>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</si>
  <si>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</si>
  <si>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</si>
  <si>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</si>
  <si>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</si>
  <si>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</si>
  <si>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</si>
  <si>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</si>
  <si>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</si>
  <si>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</si>
  <si>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</si>
  <si>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</si>
  <si>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</si>
  <si>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</si>
  <si>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</si>
  <si>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</si>
  <si>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</si>
  <si>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</si>
  <si>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</si>
  <si>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</si>
  <si>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</si>
  <si>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</si>
  <si>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</si>
  <si>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</si>
  <si>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</si>
  <si>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</si>
  <si>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</si>
  <si>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</si>
  <si>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</si>
  <si>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</si>
  <si>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</si>
  <si>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</si>
  <si>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</si>
  <si>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</si>
  <si>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</si>
  <si>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</si>
  <si>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</si>
  <si>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</si>
  <si>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</si>
  <si>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</si>
  <si>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</si>
  <si>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</si>
  <si>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</si>
  <si>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</si>
  <si>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</si>
  <si>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</si>
  <si>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</si>
  <si>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</si>
  <si>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</si>
  <si>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</si>
  <si>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</si>
  <si>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</si>
  <si>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</si>
  <si>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</si>
  <si>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</si>
  <si>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</si>
  <si>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</si>
  <si>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</si>
  <si>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</si>
  <si>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</si>
  <si>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</si>
  <si>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</si>
  <si>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</si>
  <si>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</si>
  <si>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</si>
  <si>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</si>
  <si>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</si>
  <si>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</si>
  <si>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</si>
  <si>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</si>
  <si>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</si>
  <si>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</si>
  <si>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</si>
  <si>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</si>
  <si>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</si>
  <si>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</si>
  <si>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</si>
  <si>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</si>
  <si>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</si>
  <si>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</si>
  <si>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</si>
  <si>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</si>
  <si>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</si>
  <si>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</si>
  <si>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</si>
  <si>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</si>
  <si>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</si>
  <si>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</si>
  <si>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</si>
  <si>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</si>
  <si>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</si>
  <si>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</si>
  <si>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</si>
  <si>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</si>
  <si>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</si>
  <si>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</si>
  <si>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</si>
  <si>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</si>
  <si>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</si>
  <si>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</si>
  <si>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</si>
  <si>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</si>
  <si>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</si>
  <si>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</si>
  <si>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</si>
  <si>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</si>
  <si>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</si>
  <si>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</si>
  <si>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</si>
  <si>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</si>
  <si>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</si>
  <si>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</si>
  <si>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</si>
  <si>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</si>
  <si>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</si>
  <si>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</si>
  <si>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</si>
  <si>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</si>
  <si>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</si>
  <si>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</si>
  <si>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</si>
  <si>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</si>
  <si>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</si>
  <si>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</si>
  <si>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</si>
  <si>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</si>
  <si>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</si>
  <si>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</si>
  <si>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</si>
  <si>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</si>
  <si>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</si>
  <si>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</si>
  <si>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</si>
  <si>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</si>
  <si>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</si>
  <si>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</si>
  <si>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</si>
  <si>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</si>
  <si>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</si>
  <si>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</si>
  <si>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</si>
  <si>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</si>
  <si>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</si>
  <si>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</si>
  <si>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</si>
  <si>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</si>
  <si>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</si>
  <si>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</si>
  <si>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</si>
  <si>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</si>
  <si>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</si>
  <si>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</si>
  <si>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</si>
  <si>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</si>
  <si>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</si>
  <si>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</si>
  <si>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</si>
  <si>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</si>
  <si>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</si>
  <si>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</si>
  <si>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</si>
  <si>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</si>
  <si>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</si>
  <si>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</si>
  <si>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</si>
  <si>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</si>
  <si>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</si>
  <si>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</si>
  <si>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</si>
  <si>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</si>
  <si>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</si>
  <si>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</si>
  <si>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</si>
  <si>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</si>
  <si>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</si>
  <si>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</si>
  <si>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</si>
  <si>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</si>
  <si>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</si>
  <si>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</si>
  <si>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</si>
  <si>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</si>
  <si>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</si>
  <si>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</si>
  <si>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</si>
  <si>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</si>
  <si>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</si>
  <si>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</si>
  <si>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</si>
  <si>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</si>
  <si>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</si>
  <si>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</si>
  <si>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</si>
  <si>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</si>
  <si>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</si>
  <si>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</si>
  <si>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</si>
  <si>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</si>
  <si>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</si>
  <si>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</si>
  <si>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</si>
  <si>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</si>
  <si>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</si>
  <si>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</si>
  <si>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</si>
  <si>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</si>
  <si>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</si>
  <si>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</si>
  <si>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</si>
  <si>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</si>
  <si>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</si>
  <si>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</si>
  <si>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</si>
  <si>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</si>
  <si>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</si>
  <si>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</si>
  <si>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</si>
  <si>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</si>
  <si>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</si>
  <si>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</si>
  <si>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</si>
  <si>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</si>
  <si>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</si>
  <si>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</si>
  <si>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</si>
  <si>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</si>
  <si>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</si>
  <si>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</si>
  <si>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</si>
  <si>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</si>
  <si>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</si>
  <si>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</si>
  <si>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</si>
  <si>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</si>
  <si>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</si>
  <si>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</si>
  <si>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</si>
  <si>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</si>
  <si>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</si>
  <si>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</si>
  <si>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</si>
  <si>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</si>
  <si>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</si>
  <si>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</si>
  <si>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</si>
  <si>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</si>
  <si>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</si>
  <si>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</si>
  <si>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</si>
  <si>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</si>
  <si>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</si>
  <si>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</si>
  <si>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</si>
  <si>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</si>
  <si>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</si>
  <si>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</si>
  <si>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</si>
  <si>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</si>
  <si>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</si>
  <si>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</si>
  <si>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</si>
  <si>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</si>
  <si>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</si>
  <si>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</si>
  <si>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</si>
  <si>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</si>
  <si>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</si>
  <si>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</si>
  <si>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</si>
  <si>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</si>
  <si>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</si>
  <si>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</si>
  <si>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</si>
  <si>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</si>
  <si>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</si>
  <si>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</si>
  <si>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</si>
  <si>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</si>
  <si>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</si>
  <si>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</si>
  <si>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</si>
  <si>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</si>
  <si>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</si>
  <si>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</si>
  <si>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</si>
  <si>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</si>
  <si>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</si>
  <si>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</si>
  <si>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</si>
  <si>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</si>
  <si>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</si>
  <si>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</si>
  <si>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</si>
  <si>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</si>
  <si>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</si>
  <si>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</si>
  <si>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</si>
  <si>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</si>
  <si>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</si>
  <si>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</si>
  <si>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</si>
  <si>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</si>
  <si>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</si>
  <si>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</si>
  <si>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</si>
  <si>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</si>
  <si>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</si>
  <si>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</si>
  <si>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</si>
  <si>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</si>
  <si>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</si>
  <si>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</si>
  <si>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</si>
  <si>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</si>
  <si>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</si>
  <si>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</si>
  <si>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</si>
  <si>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</si>
  <si>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</si>
  <si>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</si>
  <si>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</si>
  <si>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</si>
  <si>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</si>
  <si>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</si>
  <si>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</si>
  <si>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</si>
  <si>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</si>
  <si>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</si>
  <si>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</si>
  <si>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</si>
  <si>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</si>
  <si>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</si>
  <si>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</si>
  <si>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</si>
  <si>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</si>
  <si>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</si>
  <si>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</si>
  <si>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</si>
  <si>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</si>
  <si>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</si>
  <si>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</si>
  <si>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</si>
  <si>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</si>
  <si>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</si>
  <si>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</si>
  <si>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</si>
  <si>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</si>
  <si>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</si>
  <si>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</si>
  <si>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</si>
  <si>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</si>
  <si>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</si>
  <si>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</si>
  <si>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</si>
  <si>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</si>
  <si>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</si>
  <si>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</si>
  <si>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</si>
  <si>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</si>
  <si>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</si>
  <si>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</si>
  <si>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</si>
  <si>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</si>
  <si>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</si>
  <si>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</si>
  <si>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</si>
  <si>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</si>
  <si>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</si>
  <si>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</si>
  <si>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</si>
  <si>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</si>
  <si>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</si>
  <si>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</si>
  <si>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</si>
  <si>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</si>
  <si>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</si>
  <si>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</si>
  <si>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</si>
  <si>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</si>
  <si>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</si>
  <si>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</si>
  <si>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</si>
  <si>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</si>
  <si>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</si>
  <si>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</si>
  <si>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</si>
  <si>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</si>
  <si>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</si>
  <si>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</si>
  <si>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</si>
  <si>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</si>
  <si>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</si>
  <si>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</si>
  <si>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</si>
  <si>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</si>
  <si>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</si>
  <si>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</si>
  <si>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</si>
  <si>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</si>
  <si>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</si>
  <si>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</si>
  <si>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</si>
  <si>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</si>
  <si>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</si>
  <si>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</si>
  <si>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</si>
  <si>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</si>
  <si>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</si>
  <si>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</si>
  <si>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</si>
  <si>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</si>
  <si>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</si>
  <si>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</si>
  <si>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</si>
  <si>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</si>
  <si>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</si>
  <si>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</si>
  <si>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</si>
  <si>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</si>
  <si>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</si>
  <si>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</si>
  <si>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</si>
  <si>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</si>
  <si>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</si>
  <si>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</si>
  <si>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</si>
  <si>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</si>
  <si>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</si>
  <si>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</si>
  <si>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</si>
  <si>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</si>
  <si>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</si>
  <si>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</si>
  <si>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</si>
  <si>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</si>
  <si>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</si>
  <si>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</si>
  <si>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</si>
  <si>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</si>
  <si>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</si>
  <si>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</si>
  <si>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</si>
  <si>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</si>
  <si>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</si>
  <si>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</si>
  <si>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</si>
  <si>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</si>
  <si>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</si>
  <si>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</si>
  <si>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</si>
  <si>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</si>
  <si>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</si>
  <si>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</si>
  <si>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</si>
  <si>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</si>
  <si>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</si>
  <si>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</si>
  <si>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</si>
  <si>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</si>
  <si>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</si>
  <si>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</si>
  <si>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</si>
  <si>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</si>
  <si>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</si>
  <si>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</si>
  <si>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</si>
  <si>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</si>
  <si>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</si>
  <si>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</si>
  <si>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</si>
  <si>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</si>
  <si>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</si>
  <si>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</si>
  <si>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</si>
  <si>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</si>
  <si>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</si>
  <si>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</si>
  <si>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</si>
  <si>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</si>
  <si>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</si>
  <si>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</si>
  <si>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</si>
  <si>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</si>
  <si>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</si>
  <si>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</si>
  <si>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</si>
  <si>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</si>
  <si>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</si>
  <si>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</si>
  <si>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</si>
  <si>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</si>
  <si>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</si>
  <si>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</si>
  <si>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</si>
  <si>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</si>
  <si>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</si>
  <si>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</si>
  <si>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</si>
  <si>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</si>
  <si>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</si>
  <si>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</si>
  <si>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</si>
  <si>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</si>
  <si>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</si>
  <si>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</si>
  <si>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</si>
  <si>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</si>
  <si>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</si>
  <si>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</si>
  <si>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</si>
  <si>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</si>
  <si>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</si>
  <si>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</si>
  <si>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</si>
  <si>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</si>
  <si>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</si>
  <si>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</si>
  <si>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</si>
  <si>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</si>
  <si>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</si>
  <si>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</si>
  <si>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</si>
  <si>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</si>
  <si>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</si>
  <si>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</si>
  <si>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</si>
  <si>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</si>
  <si>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</si>
  <si>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</si>
  <si>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</si>
  <si>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</si>
  <si>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</si>
  <si>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</si>
  <si>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</si>
  <si>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</si>
  <si>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</si>
  <si>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</si>
  <si>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</si>
  <si>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</si>
  <si>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</si>
  <si>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</si>
  <si>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</si>
  <si>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</si>
  <si>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</si>
  <si>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</si>
  <si>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</si>
  <si>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</si>
  <si>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</si>
  <si>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</si>
  <si>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</si>
  <si>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</si>
  <si>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</si>
  <si>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</si>
  <si>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</si>
  <si>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</si>
  <si>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</si>
  <si>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</si>
  <si>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</si>
  <si>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</si>
  <si>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</si>
  <si>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</si>
  <si>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</si>
  <si>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</si>
  <si>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</si>
  <si>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</si>
  <si>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</si>
  <si>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</si>
  <si>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</si>
  <si>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</si>
  <si>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</si>
  <si>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</si>
  <si>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</si>
  <si>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</si>
  <si>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</si>
  <si>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</si>
  <si>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</si>
  <si>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</si>
  <si>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</si>
  <si>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</si>
  <si>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</si>
  <si>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</si>
  <si>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</si>
  <si>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</si>
  <si>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</si>
  <si>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</si>
  <si>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</si>
  <si>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</si>
  <si>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</si>
  <si>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</si>
  <si>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</si>
  <si>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</si>
  <si>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</si>
  <si>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</si>
  <si>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</si>
  <si>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</si>
  <si>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</si>
  <si>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</si>
  <si>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</si>
  <si>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</si>
  <si>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</si>
  <si>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</si>
  <si>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</si>
  <si>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</si>
  <si>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</si>
  <si>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</si>
  <si>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</si>
  <si>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</si>
  <si>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</si>
  <si>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</si>
  <si>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</si>
  <si>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</si>
  <si>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</si>
  <si>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</si>
  <si>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</si>
  <si>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</si>
  <si>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</si>
  <si>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</si>
  <si>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</si>
  <si>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</si>
  <si>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</si>
  <si>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</si>
  <si>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</si>
  <si>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</si>
  <si>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</si>
  <si>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</si>
  <si>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</si>
  <si>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</si>
  <si>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</si>
  <si>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</si>
  <si>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</si>
  <si>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</si>
  <si>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</si>
  <si>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</si>
  <si>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</si>
  <si>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</si>
  <si>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</si>
  <si>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</si>
  <si>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</si>
  <si>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</si>
  <si>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</si>
  <si>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</si>
  <si>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</si>
  <si>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</si>
  <si>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</si>
  <si>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</si>
  <si>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</si>
  <si>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</si>
  <si>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</si>
  <si>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</si>
  <si>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</si>
  <si>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</si>
  <si>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</si>
  <si>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</si>
  <si>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</si>
  <si>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</si>
  <si>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</si>
  <si>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</si>
  <si>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</si>
  <si>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</si>
  <si>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</si>
  <si>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</si>
  <si>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</si>
  <si>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</si>
  <si>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</si>
  <si>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</si>
  <si>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</si>
  <si>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</si>
  <si>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</si>
  <si>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</si>
  <si>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</si>
  <si>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</si>
  <si>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</si>
  <si>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</si>
  <si>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</si>
  <si>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</si>
  <si>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</si>
  <si>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</si>
  <si>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</si>
  <si>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</si>
  <si>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</si>
  <si>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</si>
  <si>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</si>
  <si>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</si>
  <si>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</si>
  <si>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</si>
  <si>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</si>
  <si>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</si>
  <si>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</si>
  <si>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</si>
  <si>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</si>
  <si>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</si>
  <si>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</si>
  <si>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</si>
  <si>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</si>
  <si>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</si>
  <si>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</si>
  <si>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</si>
  <si>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</si>
  <si>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</si>
  <si>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</si>
  <si>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</si>
  <si>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</si>
  <si>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</si>
  <si>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</si>
  <si>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</si>
  <si>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</si>
  <si>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</si>
  <si>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</si>
  <si>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</si>
  <si>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</si>
  <si>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</si>
  <si>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</si>
  <si>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</si>
  <si>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</si>
  <si>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</si>
  <si>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</si>
  <si>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</si>
  <si>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</si>
  <si>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</si>
  <si>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</si>
  <si>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</si>
  <si>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</si>
  <si>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</si>
  <si>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</si>
  <si>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</si>
  <si>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</si>
  <si>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</si>
  <si>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</si>
  <si>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</si>
  <si>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</si>
  <si>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</si>
  <si>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</si>
  <si>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</si>
  <si>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</si>
  <si>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</si>
  <si>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</si>
  <si>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</si>
  <si>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</si>
  <si>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</si>
  <si>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</si>
  <si>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</si>
  <si>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</si>
  <si>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</si>
  <si>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</si>
  <si>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</si>
  <si>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</si>
  <si>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</si>
  <si>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</si>
  <si>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</si>
  <si>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</si>
  <si>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</si>
  <si>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</si>
  <si>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</si>
  <si>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</si>
  <si>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</si>
  <si>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</si>
  <si>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</si>
  <si>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</si>
  <si>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</si>
  <si>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</si>
  <si>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</si>
  <si>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</si>
  <si>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</si>
  <si>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</si>
  <si>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</si>
  <si>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</si>
  <si>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</si>
  <si>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</si>
  <si>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</si>
  <si>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</si>
  <si>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</si>
  <si>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</si>
  <si>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</si>
  <si>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</si>
  <si>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</si>
  <si>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</si>
  <si>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</si>
  <si>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</si>
  <si>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</si>
  <si>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</si>
  <si>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</si>
  <si>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</si>
  <si>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</si>
  <si>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</si>
  <si>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</si>
  <si>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</si>
  <si>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</si>
  <si>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</si>
  <si>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</si>
  <si>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</si>
  <si>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</si>
  <si>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</si>
  <si>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</si>
  <si>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</si>
  <si>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</si>
  <si>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</si>
  <si>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</si>
  <si>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</si>
  <si>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</si>
  <si>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</si>
  <si>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</si>
  <si>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</si>
  <si>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</si>
  <si>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</si>
  <si>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</si>
  <si>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</si>
  <si>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</si>
  <si>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</si>
  <si>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</si>
  <si>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</si>
  <si>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</si>
  <si>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</si>
  <si>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</si>
  <si>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</si>
  <si>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</si>
  <si>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</si>
  <si>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</si>
  <si>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</si>
  <si>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</si>
  <si>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</si>
  <si>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</si>
  <si>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</si>
  <si>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</si>
  <si>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</si>
  <si>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</si>
  <si>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</si>
  <si>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</si>
  <si>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</si>
  <si>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</si>
  <si>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</si>
  <si>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</si>
  <si>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</si>
  <si>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</si>
  <si>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</si>
  <si>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</si>
  <si>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</si>
  <si>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</si>
  <si>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</si>
  <si>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</si>
  <si>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</si>
  <si>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</si>
  <si>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</si>
  <si>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</si>
  <si>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</si>
  <si>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</si>
  <si>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</si>
  <si>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</si>
  <si>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</si>
  <si>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</si>
  <si>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</si>
  <si>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</si>
  <si>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</si>
  <si>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</si>
  <si>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</si>
  <si>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</si>
  <si>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</si>
  <si>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</si>
  <si>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</si>
  <si>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</si>
  <si>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</si>
  <si>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</si>
  <si>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</si>
  <si>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</si>
  <si>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</si>
  <si>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</si>
  <si>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</si>
  <si>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</si>
  <si>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</si>
  <si>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</si>
  <si>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</si>
  <si>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</si>
  <si>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</si>
  <si>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</si>
  <si>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</si>
  <si>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</si>
  <si>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</si>
  <si>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</si>
  <si>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</si>
  <si>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</si>
  <si>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</si>
  <si>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</si>
  <si>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</si>
  <si>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</si>
  <si>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</si>
  <si>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</si>
  <si>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</si>
  <si>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</si>
  <si>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</si>
  <si>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</si>
  <si>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</si>
  <si>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</si>
  <si>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</si>
  <si>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</si>
  <si>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</si>
  <si>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</si>
  <si>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</si>
  <si>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</si>
  <si>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</si>
  <si>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</si>
  <si>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</si>
  <si>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</si>
  <si>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</si>
  <si>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</si>
  <si>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</si>
  <si>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</si>
  <si>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</si>
  <si>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</si>
  <si>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</si>
  <si>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</si>
  <si>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</si>
  <si>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</si>
  <si>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</si>
  <si>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</si>
  <si>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</si>
  <si>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</si>
  <si>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</si>
  <si>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</si>
  <si>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</si>
  <si>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</si>
  <si>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</si>
  <si>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</si>
  <si>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</si>
  <si>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</si>
  <si>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</si>
  <si>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</si>
  <si>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</si>
  <si>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</si>
  <si>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</si>
  <si>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</si>
  <si>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</si>
  <si>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</si>
  <si>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</si>
  <si>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</si>
  <si>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</si>
  <si>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</si>
  <si>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</si>
  <si>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</si>
  <si>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</si>
  <si>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</si>
  <si>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</si>
  <si>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</si>
  <si>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</si>
  <si>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</si>
  <si>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</si>
  <si>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</si>
  <si>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</si>
  <si>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</si>
  <si>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</si>
  <si>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</si>
  <si>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</si>
  <si>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</si>
  <si>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</si>
  <si>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</si>
  <si>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</si>
  <si>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</si>
  <si>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</si>
  <si>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</si>
  <si>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</si>
  <si>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</si>
  <si>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</si>
  <si>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</si>
  <si>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</si>
  <si>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</si>
  <si>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</si>
  <si>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</si>
  <si>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</si>
  <si>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</si>
  <si>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</si>
  <si>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</si>
  <si>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</si>
  <si>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</si>
  <si>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</si>
  <si>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</si>
  <si>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</si>
  <si>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</si>
  <si>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</si>
  <si>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</si>
  <si>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</si>
  <si>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</si>
  <si>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</si>
  <si>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</si>
  <si>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</si>
  <si>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</si>
  <si>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</si>
  <si>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</si>
  <si>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</si>
  <si>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</si>
  <si>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</si>
  <si>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</si>
  <si>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</si>
  <si>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</si>
  <si>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</si>
  <si>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</si>
  <si>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</si>
  <si>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</si>
  <si>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</si>
  <si>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</si>
  <si>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</si>
  <si>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</si>
  <si>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</si>
  <si>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</si>
  <si>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</si>
  <si>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</si>
  <si>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</si>
  <si>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</si>
  <si>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</si>
  <si>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</si>
  <si>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</si>
  <si>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</si>
  <si>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</si>
  <si>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</si>
  <si>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</si>
  <si>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</si>
  <si>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</si>
  <si>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</si>
  <si>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</si>
  <si>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</si>
  <si>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</si>
  <si>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</si>
  <si>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</si>
  <si>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</si>
  <si>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</si>
  <si>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</si>
  <si>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</si>
  <si>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</si>
  <si>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</si>
  <si>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</si>
  <si>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</si>
  <si>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</si>
  <si>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</si>
  <si>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</si>
  <si>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</si>
  <si>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</si>
  <si>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</si>
  <si>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</si>
  <si>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</si>
  <si>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</si>
  <si>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</si>
  <si>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</si>
  <si>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</si>
  <si>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</si>
  <si>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</si>
  <si>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</si>
  <si>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</si>
  <si>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</si>
  <si>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</si>
  <si>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</si>
  <si>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</si>
  <si>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</si>
  <si>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</si>
  <si>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</si>
  <si>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</si>
  <si>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</si>
  <si>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</si>
  <si>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</si>
  <si>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</si>
  <si>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</si>
  <si>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</si>
  <si>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</si>
  <si>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</si>
  <si>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</si>
  <si>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</si>
  <si>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</si>
  <si>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</si>
  <si>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</si>
  <si>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</si>
  <si>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</si>
  <si>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</si>
  <si>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</si>
  <si>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</si>
  <si>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</si>
  <si>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</si>
  <si>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</si>
  <si>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</si>
  <si>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</si>
  <si>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</si>
  <si>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</si>
  <si>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</si>
  <si>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</si>
  <si>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</si>
  <si>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</si>
  <si>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</si>
  <si>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</si>
  <si>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</si>
  <si>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</si>
  <si>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</si>
  <si>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</si>
  <si>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</si>
  <si>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</si>
  <si>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</si>
  <si>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</si>
  <si>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</si>
  <si>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</si>
  <si>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</si>
  <si>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</si>
  <si>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</si>
  <si>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</si>
  <si>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</si>
  <si>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</si>
  <si>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</si>
  <si>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</si>
  <si>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</si>
  <si>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</si>
  <si>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</si>
  <si>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</si>
  <si>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</si>
  <si>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</si>
  <si>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</si>
  <si>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</si>
  <si>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</si>
  <si>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</si>
  <si>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</si>
  <si>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</si>
  <si>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</si>
  <si>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</si>
  <si>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</si>
  <si>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</si>
  <si>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</si>
  <si>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</si>
  <si>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</si>
  <si>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</si>
  <si>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</si>
  <si>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</si>
  <si>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</si>
  <si>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</si>
  <si>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</si>
  <si>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</si>
  <si>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</si>
  <si>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</si>
  <si>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</si>
  <si>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</si>
  <si>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</si>
  <si>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</si>
  <si>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</si>
  <si>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</si>
  <si>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</si>
  <si>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</si>
  <si>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</si>
  <si>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</si>
  <si>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</si>
  <si>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</si>
  <si>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</si>
  <si>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</si>
  <si>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</si>
  <si>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</si>
  <si>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</si>
  <si>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</si>
  <si>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</si>
  <si>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</si>
  <si>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</si>
  <si>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</si>
  <si>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</si>
  <si>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</si>
  <si>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</si>
  <si>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</si>
  <si>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</si>
  <si>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</si>
  <si>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</si>
  <si>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</si>
  <si>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</si>
  <si>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</si>
  <si>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</si>
  <si>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</si>
  <si>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</si>
  <si>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</si>
  <si>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</si>
  <si>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</si>
  <si>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</si>
  <si>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</si>
  <si>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</si>
  <si>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</si>
  <si>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</si>
  <si>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</si>
  <si>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</si>
  <si>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</si>
  <si>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</si>
  <si>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</si>
  <si>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</si>
  <si>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</si>
  <si>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</si>
  <si>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</si>
  <si>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</si>
  <si>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</si>
  <si>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</si>
  <si>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</si>
  <si>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</si>
  <si>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</si>
  <si>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</si>
  <si>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</si>
  <si>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</si>
  <si>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</si>
  <si>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</si>
  <si>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</si>
  <si>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</si>
  <si>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</si>
  <si>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</si>
  <si>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</si>
  <si>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</si>
  <si>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</si>
  <si>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</si>
  <si>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</si>
  <si>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</si>
  <si>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</si>
  <si>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</si>
  <si>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</si>
  <si>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</si>
  <si>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</si>
  <si>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</si>
  <si>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</si>
  <si>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</si>
  <si>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</si>
  <si>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</si>
  <si>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</si>
  <si>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</si>
  <si>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</si>
  <si>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</si>
  <si>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</si>
  <si>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</si>
  <si>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</si>
  <si>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</si>
  <si>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</si>
  <si>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</si>
  <si>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</si>
  <si>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</si>
  <si>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</si>
  <si>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</si>
  <si>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</si>
  <si>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</si>
  <si>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</si>
  <si>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</si>
  <si>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</si>
  <si>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</si>
  <si>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</si>
  <si>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</si>
  <si>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</si>
  <si>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</si>
  <si>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</si>
  <si>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</si>
  <si>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</si>
  <si>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</si>
  <si>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</si>
  <si>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</si>
  <si>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</si>
  <si>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</si>
  <si>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</si>
  <si>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</si>
  <si>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</si>
  <si>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</si>
  <si>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</si>
  <si>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</si>
  <si>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</si>
  <si>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</si>
  <si>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</si>
  <si>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</si>
  <si>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</si>
  <si>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</si>
  <si>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</si>
  <si>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</si>
  <si>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</si>
  <si>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</si>
  <si>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</si>
  <si>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</si>
  <si>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</si>
  <si>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</si>
  <si>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</si>
  <si>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</si>
  <si>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</si>
  <si>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</si>
  <si>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</si>
  <si>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</si>
  <si>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</si>
  <si>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</si>
  <si>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</si>
  <si>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</si>
  <si>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</si>
  <si>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</si>
  <si>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</si>
  <si>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</si>
  <si>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</si>
  <si>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</si>
  <si>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</si>
  <si>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</si>
  <si>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</si>
  <si>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</si>
  <si>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</si>
  <si>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</si>
  <si>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</si>
  <si>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</si>
  <si>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</si>
  <si>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</si>
  <si>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</si>
  <si>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</si>
  <si>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</si>
  <si>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</si>
  <si>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</si>
  <si>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</si>
  <si>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</si>
  <si>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</si>
  <si>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</si>
  <si>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</si>
  <si>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</si>
  <si>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</si>
  <si>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</si>
  <si>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</si>
  <si>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</si>
  <si>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</si>
  <si>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</si>
  <si>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</si>
  <si>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</si>
  <si>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</si>
  <si>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</si>
  <si>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</si>
  <si>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</si>
  <si>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</si>
  <si>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</si>
  <si>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</si>
  <si>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</si>
  <si>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</si>
  <si>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</si>
  <si>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</si>
  <si>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</si>
  <si>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</si>
  <si>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</si>
  <si>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</si>
  <si>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</si>
  <si>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</si>
  <si>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</si>
  <si>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</si>
  <si>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</si>
  <si>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</si>
  <si>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</si>
  <si>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</si>
  <si>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</si>
  <si>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</si>
  <si>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</si>
  <si>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</si>
  <si>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</si>
  <si>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</si>
  <si>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</si>
  <si>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</si>
  <si>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</si>
  <si>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</si>
  <si>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</si>
  <si>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</si>
  <si>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</si>
  <si>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</si>
  <si>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</si>
  <si>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</si>
  <si>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</si>
  <si>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</si>
  <si>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</si>
  <si>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</si>
  <si>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</si>
  <si>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</si>
  <si>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</si>
  <si>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</si>
  <si>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</si>
  <si>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</si>
  <si>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</si>
  <si>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</si>
  <si>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</si>
  <si>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</si>
  <si>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</si>
  <si>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</si>
  <si>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</si>
  <si>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</si>
  <si>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</si>
  <si>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</si>
  <si>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</si>
  <si>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</si>
  <si>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</si>
  <si>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</si>
  <si>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</si>
  <si>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</si>
  <si>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</si>
  <si>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</si>
  <si>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</si>
  <si>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</si>
  <si>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</si>
  <si>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</si>
  <si>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</si>
  <si>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</si>
  <si>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</si>
  <si>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</si>
  <si>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</si>
  <si>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</si>
  <si>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</si>
  <si>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</si>
  <si>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</si>
  <si>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</si>
  <si>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</si>
  <si>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</si>
  <si>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</si>
  <si>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</si>
  <si>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</si>
  <si>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</si>
  <si>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</si>
  <si>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</si>
  <si>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</si>
  <si>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</si>
  <si>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</si>
  <si>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</si>
  <si>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</si>
  <si>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</si>
  <si>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</si>
  <si>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</si>
  <si>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</si>
  <si>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</si>
  <si>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</si>
  <si>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</si>
  <si>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</si>
  <si>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</si>
  <si>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</si>
  <si>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</si>
  <si>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</si>
  <si>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</si>
  <si>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</si>
  <si>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</si>
  <si>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</si>
  <si>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</si>
  <si>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</si>
  <si>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</si>
  <si>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</si>
  <si>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</si>
  <si>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</si>
  <si>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</si>
  <si>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</si>
  <si>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</si>
  <si>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</si>
  <si>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</si>
  <si>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</si>
  <si>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</si>
  <si>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</si>
  <si>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</si>
  <si>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</si>
  <si>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</si>
  <si>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</si>
  <si>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</si>
  <si>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</si>
  <si>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</si>
  <si>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</si>
  <si>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</si>
  <si>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</si>
  <si>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</si>
  <si>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</si>
  <si>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</si>
  <si>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</si>
  <si>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</si>
  <si>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</si>
  <si>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</si>
  <si>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</si>
  <si>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</si>
  <si>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</si>
  <si>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</si>
  <si>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</si>
  <si>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</si>
  <si>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</si>
  <si>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</si>
  <si>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</si>
  <si>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</si>
  <si>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</si>
  <si>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</si>
  <si>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</si>
  <si>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</si>
  <si>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</si>
  <si>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</si>
  <si>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</si>
  <si>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</si>
  <si>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</si>
  <si>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</si>
  <si>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</si>
  <si>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</si>
  <si>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</si>
  <si>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</si>
  <si>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</si>
  <si>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</si>
  <si>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</si>
  <si>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</si>
  <si>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</si>
  <si>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</si>
  <si>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</si>
  <si>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</si>
  <si>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</si>
  <si>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</si>
  <si>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</si>
  <si>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</si>
  <si>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</si>
  <si>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</si>
  <si>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</si>
  <si>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</si>
  <si>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</si>
  <si>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</si>
  <si>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</si>
  <si>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</si>
  <si>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</si>
  <si>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</si>
  <si>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</si>
  <si>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</si>
  <si>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</si>
  <si>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</si>
  <si>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</si>
  <si>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</si>
  <si>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</si>
  <si>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</si>
  <si>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</si>
  <si>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</si>
  <si>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</si>
  <si>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</si>
  <si>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</si>
  <si>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</si>
  <si>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</si>
  <si>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</si>
  <si>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</si>
  <si>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</si>
  <si>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</si>
  <si>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</si>
  <si>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</si>
  <si>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</si>
  <si>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</si>
  <si>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</si>
  <si>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</si>
  <si>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</si>
  <si>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</si>
  <si>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</si>
  <si>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</si>
  <si>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</si>
  <si>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</si>
  <si>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</si>
  <si>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</si>
  <si>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</si>
  <si>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</si>
  <si>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</si>
  <si>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</si>
  <si>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</si>
  <si>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</si>
  <si>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</si>
  <si>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</si>
  <si>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</si>
  <si>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</si>
  <si>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</si>
  <si>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</si>
  <si>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</si>
  <si>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</si>
  <si>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</si>
  <si>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</si>
  <si>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</si>
  <si>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</si>
  <si>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</si>
  <si>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</si>
  <si>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</si>
  <si>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</si>
  <si>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</si>
  <si>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</si>
  <si>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</si>
  <si>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</si>
  <si>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</si>
  <si>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</si>
  <si>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</si>
  <si>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</si>
  <si>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</si>
  <si>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</si>
  <si>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</si>
  <si>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</si>
  <si>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</si>
  <si>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</si>
  <si>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</si>
  <si>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</si>
  <si>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</si>
  <si>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</si>
  <si>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</si>
  <si>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</si>
  <si>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</si>
  <si>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</si>
  <si>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</si>
  <si>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</si>
  <si>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</si>
  <si>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</si>
  <si>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</si>
  <si>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</si>
  <si>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</si>
  <si>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</si>
  <si>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</si>
  <si>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</si>
  <si>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</si>
  <si>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</si>
  <si>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</si>
  <si>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</si>
  <si>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</si>
  <si>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</si>
  <si>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</si>
  <si>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</si>
  <si>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</si>
  <si>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</si>
  <si>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</si>
  <si>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</si>
  <si>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</si>
  <si>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</si>
  <si>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</si>
  <si>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</si>
  <si>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</si>
  <si>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</si>
  <si>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</si>
  <si>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</si>
  <si>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</si>
  <si>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</si>
  <si>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</si>
  <si>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</si>
  <si>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</si>
  <si>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</si>
  <si>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</si>
  <si>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</si>
  <si>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</si>
  <si>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</si>
  <si>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</si>
  <si>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</si>
  <si>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</si>
  <si>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</si>
  <si>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</si>
  <si>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</si>
  <si>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</si>
  <si>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</si>
  <si>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</si>
  <si>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</si>
  <si>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</si>
  <si>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</si>
  <si>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</si>
  <si>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</si>
  <si>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</si>
  <si>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</si>
  <si>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</si>
  <si>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</si>
  <si>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</si>
  <si>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</si>
  <si>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</si>
  <si>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</si>
  <si>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</si>
  <si>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</si>
  <si>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</si>
  <si>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</si>
  <si>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</si>
  <si>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</si>
  <si>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</si>
  <si>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</si>
  <si>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</si>
  <si>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</si>
  <si>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</si>
  <si>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</si>
  <si>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</si>
  <si>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</si>
  <si>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</si>
  <si>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</si>
  <si>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</si>
  <si>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</si>
  <si>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</si>
  <si>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</si>
  <si>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</si>
  <si>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</si>
  <si>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</si>
  <si>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</si>
  <si>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</si>
  <si>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</si>
  <si>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</si>
  <si>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</si>
  <si>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</si>
  <si>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</si>
  <si>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</si>
  <si>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</si>
  <si>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</si>
  <si>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</si>
  <si>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</si>
  <si>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</si>
  <si>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</si>
  <si>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</si>
  <si>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</si>
  <si>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</si>
  <si>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</si>
  <si>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</si>
  <si>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</si>
  <si>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</si>
  <si>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</si>
  <si>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</si>
  <si>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</si>
  <si>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</si>
  <si>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</si>
  <si>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</si>
  <si>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</si>
  <si>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</si>
  <si>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</si>
  <si>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</si>
  <si>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</si>
  <si>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</si>
  <si>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</si>
  <si>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</si>
  <si>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</si>
  <si>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</si>
  <si>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</si>
  <si>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</si>
  <si>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</si>
  <si>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</si>
  <si>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</si>
  <si>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</si>
  <si>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</si>
  <si>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</si>
  <si>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</si>
  <si>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</si>
  <si>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</si>
  <si>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</si>
  <si>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</si>
  <si>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</si>
  <si>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</si>
  <si>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</si>
  <si>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</si>
  <si>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</si>
  <si>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</si>
  <si>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</si>
  <si>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</si>
  <si>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</si>
  <si>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</si>
  <si>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</si>
  <si>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</si>
  <si>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</si>
  <si>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</si>
  <si>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</si>
  <si>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</si>
  <si>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</si>
  <si>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</si>
  <si>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</si>
  <si>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</si>
  <si>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</si>
  <si>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</si>
  <si>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</si>
  <si>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</si>
  <si>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</si>
  <si>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</si>
  <si>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</si>
  <si>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</si>
  <si>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</si>
  <si>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</si>
  <si>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</si>
  <si>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</si>
  <si>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</si>
  <si>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</si>
  <si>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</si>
  <si>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</si>
  <si>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</si>
  <si>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</si>
  <si>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</si>
  <si>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</si>
  <si>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</si>
  <si>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</si>
  <si>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</si>
  <si>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</si>
  <si>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</si>
  <si>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</si>
  <si>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</si>
  <si>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</si>
  <si>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</si>
  <si>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</si>
  <si>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</si>
  <si>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</si>
  <si>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</si>
  <si>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</si>
  <si>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</si>
  <si>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</si>
  <si>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</si>
  <si>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</si>
  <si>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</si>
  <si>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</si>
  <si>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</si>
  <si>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</si>
  <si>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</si>
  <si>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</si>
  <si>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</si>
  <si>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</si>
  <si>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</si>
  <si>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</si>
  <si>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</si>
  <si>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</si>
  <si>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</si>
  <si>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</si>
  <si>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</si>
  <si>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</si>
  <si>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</si>
  <si>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</si>
  <si>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</si>
  <si>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</si>
  <si>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</si>
  <si>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</si>
  <si>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</si>
  <si>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</si>
  <si>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</si>
  <si>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</si>
  <si>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</si>
  <si>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</si>
  <si>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</si>
  <si>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</si>
  <si>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</si>
  <si>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</si>
  <si>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</si>
  <si>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</si>
  <si>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</si>
  <si>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</si>
  <si>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</si>
  <si>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</si>
  <si>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</si>
  <si>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</si>
  <si>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</si>
  <si>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</si>
  <si>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</si>
  <si>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</si>
  <si>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</si>
  <si>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</si>
  <si>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</si>
  <si>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</si>
  <si>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</si>
  <si>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</si>
  <si>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</si>
  <si>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</si>
  <si>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</si>
  <si>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</si>
  <si>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</si>
  <si>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</si>
  <si>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</si>
  <si>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</si>
  <si>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</si>
  <si>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</si>
  <si>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</si>
  <si>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</si>
  <si>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</si>
  <si>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</si>
  <si>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</si>
  <si>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</si>
  <si>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</si>
  <si>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</si>
  <si>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</si>
  <si>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</si>
  <si>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</si>
  <si>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</si>
  <si>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</si>
  <si>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</si>
  <si>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</si>
  <si>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</si>
  <si>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</si>
  <si>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</si>
  <si>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</si>
  <si>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</si>
  <si>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</si>
  <si>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</si>
  <si>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</si>
  <si>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</si>
  <si>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</si>
  <si>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</si>
  <si>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</si>
  <si>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</si>
  <si>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</si>
  <si>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</si>
  <si>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</si>
  <si>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</si>
  <si>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</si>
  <si>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</si>
  <si>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</si>
  <si>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</si>
  <si>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</si>
  <si>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</si>
  <si>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</si>
  <si>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</si>
  <si>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</si>
  <si>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</si>
  <si>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</si>
  <si>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</si>
  <si>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</si>
  <si>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</si>
  <si>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</si>
  <si>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</si>
  <si>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</si>
  <si>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</si>
  <si>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</si>
  <si>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</si>
  <si>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</si>
  <si>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</si>
  <si>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</si>
  <si>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</si>
  <si>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</si>
  <si>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</si>
  <si>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</si>
  <si>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</si>
  <si>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</si>
  <si>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</si>
  <si>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</si>
  <si>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</si>
  <si>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</si>
  <si>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</si>
  <si>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</si>
  <si>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</si>
  <si>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</si>
  <si>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</si>
  <si>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</si>
  <si>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</si>
  <si>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</si>
  <si>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</si>
  <si>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</si>
  <si>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</si>
  <si>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</si>
  <si>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</si>
  <si>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</si>
  <si>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</si>
  <si>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</si>
  <si>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</si>
  <si>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</si>
  <si>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</si>
  <si>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</si>
  <si>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</si>
  <si>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</si>
  <si>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</si>
  <si>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</si>
  <si>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</si>
  <si>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</si>
  <si>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</si>
  <si>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</si>
  <si>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</si>
  <si>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</si>
  <si>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</si>
  <si>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</si>
  <si>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</si>
  <si>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</si>
  <si>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</si>
  <si>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</si>
  <si>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</si>
  <si>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</si>
  <si>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</si>
  <si>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</si>
  <si>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</si>
  <si>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</si>
  <si>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</si>
  <si>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</si>
  <si>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</si>
  <si>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</si>
  <si>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</si>
  <si>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</si>
  <si>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</si>
  <si>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</si>
  <si>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</si>
  <si>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</si>
  <si>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</si>
  <si>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</si>
  <si>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</si>
  <si>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</si>
  <si>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</si>
  <si>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</si>
  <si>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</si>
  <si>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</si>
  <si>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</si>
  <si>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</si>
  <si>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</si>
  <si>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</si>
  <si>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</si>
  <si>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</si>
  <si>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</si>
  <si>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</si>
  <si>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</si>
  <si>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</si>
  <si>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</si>
  <si>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</si>
  <si>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</si>
  <si>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</si>
  <si>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</si>
  <si>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</si>
  <si>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</si>
  <si>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</si>
  <si>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</si>
  <si>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</si>
  <si>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</si>
  <si>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</si>
  <si>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</si>
  <si>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</si>
  <si>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</si>
  <si>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</si>
  <si>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</si>
  <si>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</si>
  <si>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</si>
  <si>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</si>
  <si>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</si>
  <si>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</si>
  <si>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</si>
  <si>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</si>
  <si>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</si>
  <si>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</si>
  <si>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</si>
  <si>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</si>
  <si>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</si>
  <si>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</si>
  <si>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</si>
  <si>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</si>
  <si>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</si>
  <si>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</si>
  <si>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</si>
  <si>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</si>
  <si>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</si>
  <si>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</si>
  <si>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</si>
  <si>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</si>
  <si>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</si>
  <si>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</si>
  <si>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</si>
  <si>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</si>
  <si>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</si>
  <si>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</si>
  <si>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</si>
  <si>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</si>
  <si>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</si>
  <si>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</si>
  <si>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</si>
  <si>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</si>
  <si>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</si>
  <si>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</si>
  <si>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</si>
  <si>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</si>
  <si>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</si>
  <si>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</si>
  <si>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</si>
  <si>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</si>
  <si>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</si>
  <si>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</si>
  <si>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</si>
  <si>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</si>
  <si>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</si>
  <si>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</si>
  <si>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</si>
  <si>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</si>
  <si>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</si>
  <si>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</si>
  <si>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</si>
  <si>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</si>
  <si>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</si>
  <si>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</si>
  <si>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</si>
  <si>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</si>
  <si>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</si>
  <si>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</si>
  <si>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</si>
  <si>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</si>
  <si>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</si>
  <si>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</si>
  <si>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</si>
  <si>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</si>
  <si>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</si>
  <si>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</si>
  <si>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</si>
  <si>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</si>
  <si>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</si>
  <si>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</si>
  <si>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</si>
  <si>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</si>
  <si>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</si>
  <si>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</si>
  <si>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</si>
  <si>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</si>
  <si>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</si>
  <si>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</si>
  <si>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</si>
  <si>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</si>
  <si>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</si>
  <si>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</si>
  <si>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</si>
  <si>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</si>
  <si>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</si>
  <si>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</si>
  <si>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</si>
  <si>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</si>
  <si>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</si>
  <si>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</si>
  <si>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</si>
  <si>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</si>
  <si>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</si>
  <si>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</si>
  <si>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</si>
  <si>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</si>
  <si>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</si>
  <si>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</si>
  <si>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</si>
  <si>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</si>
  <si>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</si>
  <si>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</si>
  <si>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</si>
  <si>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</si>
  <si>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</si>
  <si>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</si>
  <si>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</si>
  <si>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</si>
  <si>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</si>
  <si>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</si>
  <si>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</si>
  <si>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</si>
  <si>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</si>
  <si>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</si>
  <si>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</si>
  <si>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</si>
  <si>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</si>
  <si>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</si>
  <si>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</si>
  <si>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</si>
  <si>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</si>
  <si>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</si>
  <si>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</si>
  <si>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</si>
  <si>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</si>
  <si>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</si>
  <si>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</si>
  <si>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</si>
  <si>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</si>
  <si>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</si>
  <si>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</si>
  <si>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</si>
  <si>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</si>
  <si>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</si>
  <si>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</si>
  <si>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</si>
  <si>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</si>
  <si>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</si>
  <si>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</si>
  <si>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</si>
  <si>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</si>
  <si>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</si>
  <si>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</si>
  <si>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</si>
  <si>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</si>
  <si>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</si>
  <si>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</si>
  <si>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</si>
  <si>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</si>
  <si>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</si>
  <si>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</si>
  <si>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</si>
  <si>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</si>
  <si>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</si>
  <si>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</si>
  <si>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</si>
  <si>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</si>
  <si>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</si>
  <si>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</si>
  <si>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</si>
  <si>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</si>
  <si>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</si>
  <si>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</si>
  <si>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</si>
  <si>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</si>
  <si>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</si>
  <si>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</si>
  <si>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</si>
  <si>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</si>
  <si>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</si>
  <si>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</si>
  <si>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</si>
  <si>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</si>
  <si>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</si>
  <si>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</si>
  <si>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</si>
  <si>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</si>
  <si>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</si>
  <si>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</si>
  <si>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</si>
  <si>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</si>
  <si>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</si>
  <si>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</si>
  <si>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</si>
  <si>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</si>
  <si>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</si>
  <si>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</si>
  <si>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</si>
  <si>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</si>
  <si>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</si>
  <si>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</si>
  <si>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</si>
  <si>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</si>
  <si>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</si>
  <si>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</si>
  <si>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</si>
  <si>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</si>
  <si>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</si>
  <si>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</si>
  <si>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</si>
  <si>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</si>
  <si>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</si>
  <si>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</si>
  <si>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</si>
  <si>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</si>
  <si>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</si>
  <si>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</si>
  <si>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</si>
  <si>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</si>
  <si>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</si>
  <si>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</si>
  <si>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</si>
  <si>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</si>
  <si>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</si>
  <si>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</si>
  <si>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</si>
  <si>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</si>
  <si>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</si>
  <si>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</si>
  <si>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</si>
  <si>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</si>
  <si>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</si>
  <si>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</si>
  <si>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</si>
  <si>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</si>
  <si>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</si>
  <si>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</si>
  <si>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</si>
  <si>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</si>
  <si>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</si>
  <si>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</si>
  <si>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</si>
  <si>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</si>
  <si>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</si>
  <si>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</si>
  <si>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</si>
  <si>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</si>
  <si>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</si>
  <si>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</si>
  <si>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</si>
  <si>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</si>
  <si>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</si>
  <si>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</si>
  <si>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</si>
  <si>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</si>
  <si>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</si>
  <si>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</si>
  <si>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</si>
  <si>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</si>
  <si>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</si>
  <si>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</si>
  <si>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</si>
  <si>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</si>
  <si>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</si>
  <si>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</si>
  <si>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</si>
  <si>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</si>
  <si>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</si>
  <si>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</si>
  <si>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</si>
  <si>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</si>
  <si>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</si>
  <si>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</si>
  <si>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</si>
  <si>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</si>
  <si>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</si>
  <si>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</si>
  <si>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</si>
  <si>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</si>
  <si>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</si>
  <si>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</si>
  <si>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</si>
  <si>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</si>
  <si>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</si>
  <si>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</si>
  <si>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</si>
  <si>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</si>
  <si>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</si>
  <si>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</si>
  <si>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</si>
  <si>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</si>
  <si>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</si>
  <si>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</si>
  <si>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</si>
  <si>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</si>
  <si>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</si>
  <si>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</si>
  <si>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</si>
  <si>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</si>
  <si>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</si>
  <si>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</si>
  <si>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</si>
  <si>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</si>
  <si>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</si>
  <si>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</si>
  <si>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</si>
  <si>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</si>
  <si>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</si>
  <si>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</si>
  <si>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</si>
  <si>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</si>
  <si>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</si>
  <si>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</si>
  <si>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</si>
  <si>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</si>
  <si>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</si>
  <si>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</si>
  <si>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</si>
  <si>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</si>
  <si>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</si>
  <si>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</si>
  <si>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</si>
  <si>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</si>
  <si>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</si>
  <si>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</si>
  <si>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</si>
  <si>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</si>
  <si>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</si>
  <si>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</si>
  <si>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</si>
  <si>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</si>
  <si>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</si>
  <si>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</si>
  <si>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</si>
  <si>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</si>
  <si>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</si>
  <si>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</si>
  <si>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</si>
  <si>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</si>
  <si>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</si>
  <si>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</si>
  <si>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</si>
  <si>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</si>
  <si>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</si>
  <si>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</si>
  <si>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</si>
  <si>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</si>
  <si>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</si>
  <si>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</si>
  <si>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</si>
  <si>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</si>
  <si>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</si>
  <si>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</si>
  <si>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</si>
  <si>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</si>
  <si>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</si>
  <si>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</si>
  <si>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</si>
  <si>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</si>
  <si>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</si>
  <si>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</si>
  <si>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</si>
  <si>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</si>
  <si>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</si>
  <si>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</si>
  <si>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</si>
  <si>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</si>
  <si>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</si>
  <si>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</si>
  <si>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</si>
  <si>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</si>
  <si>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</si>
  <si>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</si>
  <si>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</si>
  <si>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</si>
  <si>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</si>
  <si>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</si>
  <si>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</si>
  <si>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</si>
  <si>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</si>
  <si>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</si>
  <si>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</si>
  <si>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</si>
  <si>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</si>
  <si>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</si>
  <si>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</si>
  <si>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</si>
  <si>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</si>
  <si>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</si>
  <si>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</si>
  <si>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</si>
  <si>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</si>
  <si>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</si>
  <si>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</si>
  <si>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</si>
  <si>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</si>
  <si>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</si>
  <si>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</si>
  <si>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</si>
  <si>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</si>
  <si>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</si>
  <si>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</si>
  <si>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</si>
  <si>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</si>
  <si>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</si>
  <si>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</si>
  <si>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</si>
  <si>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</si>
  <si>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</si>
  <si>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</si>
  <si>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</si>
  <si>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</si>
  <si>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</si>
  <si>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</si>
  <si>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</si>
  <si>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</si>
  <si>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</si>
  <si>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</si>
  <si>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</si>
  <si>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</si>
  <si>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</si>
  <si>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</si>
  <si>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</si>
  <si>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</si>
  <si>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</si>
  <si>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</si>
  <si>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</si>
  <si>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</si>
  <si>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</si>
  <si>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</si>
  <si>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</si>
  <si>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</si>
  <si>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</si>
  <si>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</si>
  <si>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</si>
  <si>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</si>
  <si>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</si>
  <si>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</si>
  <si>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</si>
  <si>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</si>
  <si>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</si>
  <si>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</si>
  <si>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</si>
  <si>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</si>
  <si>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</si>
  <si>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</si>
  <si>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</si>
  <si>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</si>
  <si>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</si>
  <si>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</si>
  <si>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</si>
  <si>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</si>
  <si>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</si>
  <si>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</si>
  <si>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</si>
  <si>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</si>
  <si>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</si>
  <si>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</si>
  <si>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</si>
  <si>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</si>
  <si>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</si>
  <si>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</si>
  <si>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</si>
  <si>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</si>
  <si>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</si>
  <si>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</si>
  <si>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</si>
  <si>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</si>
  <si>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</si>
  <si>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</si>
  <si>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</si>
  <si>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</si>
  <si>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</si>
  <si>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</si>
  <si>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</si>
  <si>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</si>
  <si>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</si>
  <si>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</si>
  <si>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</si>
  <si>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</si>
  <si>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</si>
  <si>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</si>
  <si>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</si>
  <si>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</si>
  <si>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</si>
  <si>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</si>
  <si>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</si>
  <si>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</si>
  <si>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</si>
  <si>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</si>
  <si>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</si>
  <si>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</si>
  <si>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</si>
  <si>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</si>
  <si>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</si>
  <si>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</si>
  <si>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</si>
  <si>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</si>
  <si>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</si>
  <si>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</si>
  <si>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</si>
  <si>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</si>
  <si>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</si>
  <si>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</si>
  <si>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</si>
  <si>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</si>
  <si>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</si>
  <si>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</si>
  <si>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</si>
  <si>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</si>
  <si>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</si>
  <si>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</si>
  <si>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</si>
  <si>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</si>
  <si>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</si>
  <si>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</si>
  <si>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</si>
  <si>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</si>
  <si>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</si>
  <si>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</si>
  <si>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</si>
  <si>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</si>
  <si>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</si>
  <si>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</si>
  <si>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</si>
  <si>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</si>
  <si>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</si>
  <si>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</si>
  <si>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</si>
  <si>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</si>
  <si>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</si>
  <si>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</si>
  <si>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</si>
  <si>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</si>
  <si>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</si>
  <si>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</si>
  <si>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</si>
  <si>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</si>
  <si>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</si>
  <si>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</si>
  <si>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</si>
  <si>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</si>
  <si>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</si>
  <si>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</si>
  <si>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</si>
  <si>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</si>
  <si>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</si>
  <si>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</si>
  <si>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</si>
  <si>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</si>
  <si>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</si>
  <si>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</si>
  <si>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</si>
  <si>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</si>
  <si>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</si>
  <si>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</si>
  <si>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</si>
  <si>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</si>
  <si>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</si>
  <si>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</si>
  <si>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</si>
  <si>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</si>
  <si>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</si>
  <si>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</si>
  <si>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</si>
  <si>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</si>
  <si>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</si>
  <si>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</si>
  <si>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</si>
  <si>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</si>
  <si>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</si>
  <si>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</si>
  <si>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</si>
  <si>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</si>
  <si>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</si>
  <si>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</si>
  <si>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</si>
  <si>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</si>
  <si>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</si>
  <si>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</si>
  <si>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</si>
  <si>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</si>
  <si>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</si>
  <si>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</si>
  <si>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</si>
  <si>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</si>
  <si>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</si>
  <si>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</si>
  <si>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</si>
  <si>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</si>
  <si>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</si>
  <si>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</si>
  <si>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</si>
  <si>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</si>
  <si>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</si>
  <si>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</si>
  <si>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</si>
  <si>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</si>
  <si>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</si>
  <si>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</si>
  <si>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</si>
  <si>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</si>
  <si>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</si>
  <si>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</si>
  <si>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</si>
  <si>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</si>
  <si>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</si>
  <si>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</si>
  <si>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</si>
  <si>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</si>
  <si>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</si>
  <si>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</si>
  <si>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</si>
  <si>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</si>
  <si>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</si>
  <si>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</si>
  <si>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</si>
  <si>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</si>
  <si>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</si>
  <si>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</si>
  <si>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</si>
  <si>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</si>
  <si>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</si>
  <si>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</si>
  <si>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</si>
  <si>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</si>
  <si>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</si>
  <si>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</si>
  <si>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</si>
  <si>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</si>
  <si>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</si>
  <si>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</si>
  <si>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</si>
  <si>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</si>
  <si>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</si>
  <si>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</si>
  <si>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</si>
  <si>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</si>
  <si>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</si>
  <si>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</si>
  <si>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</si>
  <si>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</si>
  <si>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</si>
  <si>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</si>
  <si>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</si>
  <si>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</si>
  <si>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</si>
  <si>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</si>
  <si>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</si>
  <si>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</si>
  <si>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</si>
  <si>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</si>
  <si>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</si>
  <si>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</si>
  <si>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</si>
  <si>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</si>
  <si>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</si>
  <si>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</si>
  <si>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</si>
  <si>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</si>
  <si>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</si>
  <si>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</si>
  <si>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</si>
  <si>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</si>
  <si>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</si>
  <si>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</si>
  <si>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</si>
  <si>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</si>
  <si>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</si>
  <si>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</si>
  <si>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</si>
  <si>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</si>
  <si>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</si>
  <si>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</si>
  <si>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</si>
  <si>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</si>
  <si>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</si>
  <si>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</si>
  <si>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</si>
  <si>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</si>
  <si>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</si>
  <si>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</si>
  <si>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</si>
  <si>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</si>
  <si>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</si>
  <si>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</si>
  <si>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</si>
  <si>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</si>
  <si>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</si>
  <si>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</si>
  <si>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</si>
  <si>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</si>
  <si>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</si>
  <si>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</si>
  <si>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</si>
  <si>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</si>
  <si>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</si>
  <si>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</si>
  <si>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</si>
  <si>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</si>
  <si>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</si>
  <si>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</si>
  <si>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</si>
  <si>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</si>
  <si>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</si>
  <si>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</si>
  <si>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</si>
  <si>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</si>
  <si>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</si>
  <si>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</si>
  <si>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</si>
  <si>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</si>
  <si>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</si>
  <si>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</si>
  <si>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</si>
  <si>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</si>
  <si>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</si>
  <si>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</si>
  <si>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</si>
  <si>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</si>
  <si>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</si>
  <si>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</si>
  <si>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</si>
  <si>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</si>
  <si>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</si>
  <si>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</si>
  <si>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</si>
  <si>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</si>
  <si>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</si>
  <si>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</si>
  <si>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</si>
  <si>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</si>
  <si>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</si>
  <si>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</si>
  <si>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</si>
  <si>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</si>
  <si>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</si>
  <si>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</si>
  <si>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</si>
  <si>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</si>
  <si>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</si>
  <si>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</si>
  <si>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</si>
  <si>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</si>
  <si>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</si>
  <si>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</si>
  <si>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</si>
  <si>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</si>
  <si>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</si>
  <si>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</si>
  <si>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</si>
  <si>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</si>
  <si>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</si>
  <si>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</si>
  <si>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</si>
  <si>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</si>
  <si>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</si>
  <si>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</si>
  <si>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</si>
  <si>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</si>
  <si>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</si>
  <si>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</si>
  <si>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</si>
  <si>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</si>
  <si>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</si>
  <si>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</si>
  <si>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</si>
  <si>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</si>
  <si>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</si>
  <si>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</si>
  <si>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</si>
  <si>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</si>
  <si>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</si>
  <si>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</si>
  <si>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</si>
  <si>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</si>
  <si>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</si>
  <si>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</si>
  <si>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</si>
  <si>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</si>
  <si>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</si>
  <si>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</si>
  <si>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</si>
  <si>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</si>
  <si>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</si>
  <si>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</si>
  <si>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</si>
  <si>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</si>
  <si>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</si>
  <si>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</si>
  <si>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</si>
  <si>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</si>
  <si>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</si>
  <si>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</si>
  <si>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</si>
  <si>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</si>
  <si>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</si>
  <si>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</si>
  <si>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</si>
  <si>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</si>
  <si>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</si>
  <si>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</si>
  <si>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</si>
  <si>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</si>
  <si>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</si>
  <si>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</si>
  <si>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</si>
  <si>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</si>
  <si>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</si>
  <si>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</si>
  <si>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</si>
  <si>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</si>
  <si>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</si>
  <si>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</si>
  <si>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</si>
  <si>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</si>
  <si>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</si>
  <si>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</si>
  <si>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</si>
  <si>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</si>
  <si>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</si>
  <si>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</si>
  <si>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</si>
  <si>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</si>
  <si>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</si>
  <si>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</si>
  <si>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</si>
  <si>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</si>
  <si>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</si>
  <si>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</si>
  <si>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</si>
  <si>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</si>
  <si>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</si>
  <si>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</si>
  <si>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</si>
  <si>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</si>
  <si>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</si>
  <si>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</si>
  <si>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</si>
  <si>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</si>
  <si>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</si>
  <si>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</si>
  <si>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</si>
  <si>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</si>
  <si>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</si>
  <si>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</si>
  <si>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</si>
  <si>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</si>
  <si>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</si>
  <si>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</si>
  <si>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</si>
  <si>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</si>
  <si>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</si>
  <si>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</si>
  <si>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</si>
  <si>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</si>
  <si>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</si>
  <si>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</si>
  <si>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</si>
  <si>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</si>
  <si>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</si>
  <si>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</si>
  <si>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</si>
  <si>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</si>
  <si>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</si>
  <si>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</si>
  <si>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</si>
  <si>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</si>
  <si>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</si>
  <si>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</si>
  <si>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</si>
  <si>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</si>
  <si>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</si>
  <si>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</si>
  <si>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</si>
  <si>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</si>
  <si>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</si>
  <si>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</si>
  <si>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</si>
  <si>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</si>
  <si>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</si>
  <si>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</si>
  <si>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</si>
  <si>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</si>
  <si>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</si>
  <si>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</si>
  <si>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</si>
  <si>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</si>
  <si>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</si>
  <si>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</si>
  <si>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</si>
  <si>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</si>
  <si>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</si>
  <si>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</si>
  <si>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</si>
  <si>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</si>
  <si>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</si>
  <si>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</si>
  <si>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</si>
  <si>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</si>
  <si>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</si>
  <si>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</si>
  <si>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</si>
  <si>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</si>
  <si>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</si>
  <si>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</si>
  <si>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</si>
  <si>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</si>
  <si>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</si>
  <si>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</si>
  <si>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</si>
  <si>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</si>
  <si>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</si>
  <si>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</si>
  <si>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</si>
  <si>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</si>
  <si>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</si>
  <si>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</si>
  <si>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</si>
  <si>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</si>
  <si>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</si>
  <si>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</si>
  <si>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</si>
  <si>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</si>
  <si>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</si>
  <si>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</si>
  <si>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</si>
  <si>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</si>
  <si>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</si>
  <si>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</si>
  <si>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</si>
  <si>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</si>
  <si>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</si>
  <si>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</si>
  <si>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</si>
  <si>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</si>
  <si>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</si>
  <si>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</si>
  <si>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</si>
  <si>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</si>
  <si>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</si>
  <si>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</si>
  <si>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</si>
  <si>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</si>
  <si>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</si>
  <si>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</si>
  <si>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</si>
  <si>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</si>
  <si>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</si>
  <si>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</si>
  <si>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</si>
  <si>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</si>
  <si>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</si>
  <si>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</si>
  <si>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</si>
  <si>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</si>
  <si>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</si>
  <si>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</si>
  <si>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</si>
  <si>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</si>
  <si>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</si>
  <si>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</si>
  <si>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</si>
  <si>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</si>
  <si>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</si>
  <si>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</si>
  <si>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</si>
  <si>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</si>
  <si>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</si>
  <si>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</si>
  <si>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</si>
  <si>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</si>
  <si>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</si>
  <si>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</si>
  <si>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</si>
  <si>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</si>
  <si>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</si>
  <si>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</si>
  <si>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</si>
  <si>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</si>
  <si>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</si>
  <si>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</si>
  <si>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</si>
  <si>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</si>
  <si>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</si>
  <si>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</si>
  <si>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</si>
  <si>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</si>
  <si>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</si>
  <si>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</si>
  <si>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</si>
  <si>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</si>
  <si>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</si>
  <si>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</si>
  <si>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</si>
  <si>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</si>
  <si>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</si>
  <si>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</si>
  <si>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</si>
  <si>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</si>
  <si>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</si>
  <si>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</si>
  <si>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</si>
  <si>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</si>
  <si>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</si>
  <si>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</si>
  <si>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</si>
  <si>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</si>
  <si>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</si>
  <si>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</si>
  <si>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</si>
  <si>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</si>
  <si>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</si>
  <si>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</si>
  <si>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</si>
  <si>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</si>
  <si>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</si>
  <si>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</si>
  <si>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</si>
  <si>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</si>
  <si>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</si>
  <si>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</si>
  <si>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</si>
  <si>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</si>
  <si>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</si>
  <si>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</si>
  <si>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</si>
  <si>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</si>
  <si>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</si>
  <si>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</si>
  <si>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</si>
  <si>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</si>
  <si>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</si>
  <si>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</si>
  <si>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</si>
  <si>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</si>
  <si>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</si>
  <si>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</si>
  <si>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</si>
  <si>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</si>
  <si>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</si>
  <si>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</si>
  <si>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</si>
  <si>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</si>
  <si>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</si>
  <si>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</si>
  <si>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</si>
  <si>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</si>
  <si>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</si>
  <si>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</si>
  <si>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</si>
  <si>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</si>
  <si>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</si>
  <si>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</si>
  <si>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</si>
  <si>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</si>
  <si>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</si>
  <si>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</si>
  <si>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</si>
  <si>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</si>
  <si>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</si>
  <si>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</si>
  <si>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</si>
  <si>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</si>
  <si>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</si>
  <si>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</si>
  <si>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</si>
  <si>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</si>
  <si>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</si>
  <si>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</si>
  <si>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</si>
  <si>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</si>
  <si>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</si>
  <si>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</si>
  <si>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</si>
  <si>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</si>
  <si>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</si>
  <si>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</si>
  <si>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</si>
  <si>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</si>
  <si>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</si>
  <si>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</si>
  <si>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</si>
  <si>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</si>
  <si>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</si>
  <si>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</si>
  <si>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</si>
  <si>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</si>
  <si>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</si>
  <si>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</si>
  <si>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</si>
  <si>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</si>
  <si>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</si>
  <si>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</si>
  <si>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</si>
  <si>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</si>
  <si>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</si>
  <si>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</si>
  <si>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</si>
  <si>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</si>
  <si>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</si>
  <si>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</si>
  <si>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</si>
  <si>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</si>
  <si>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</si>
  <si>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</si>
  <si>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</si>
  <si>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</si>
  <si>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</si>
  <si>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</si>
  <si>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</si>
  <si>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</si>
  <si>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</si>
  <si>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</si>
  <si>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</si>
  <si>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</si>
  <si>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</si>
  <si>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</si>
  <si>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</si>
  <si>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</si>
  <si>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</si>
  <si>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</si>
  <si>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</si>
  <si>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</si>
  <si>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</si>
  <si>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</si>
  <si>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</si>
  <si>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</si>
  <si>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</si>
  <si>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</si>
  <si>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</si>
  <si>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</si>
  <si>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</si>
  <si>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</si>
  <si>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</si>
  <si>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</si>
  <si>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</si>
  <si>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</si>
  <si>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</si>
  <si>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</si>
  <si>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</si>
  <si>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</si>
  <si>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</si>
  <si>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</si>
  <si>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</si>
  <si>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</si>
  <si>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</si>
  <si>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</si>
  <si>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</si>
  <si>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</si>
  <si>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</si>
  <si>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</si>
  <si>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</si>
  <si>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</si>
  <si>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</si>
  <si>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</si>
  <si>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</si>
  <si>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</si>
  <si>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</si>
  <si>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</si>
  <si>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</si>
  <si>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</si>
  <si>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</si>
  <si>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</si>
  <si>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</si>
  <si>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</si>
  <si>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</si>
  <si>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</si>
  <si>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</si>
  <si>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</si>
  <si>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</si>
  <si>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</si>
  <si>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</si>
  <si>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</si>
  <si>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</si>
  <si>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</si>
  <si>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</si>
  <si>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</si>
  <si>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</si>
  <si>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</si>
  <si>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</si>
  <si>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</si>
  <si>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</si>
  <si>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</si>
  <si>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</si>
  <si>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</si>
  <si>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</si>
  <si>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</si>
  <si>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</si>
  <si>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</si>
  <si>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</si>
  <si>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</si>
  <si>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</si>
  <si>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</si>
  <si>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</si>
  <si>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</si>
  <si>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</si>
  <si>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</si>
  <si>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</si>
  <si>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</si>
  <si>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</si>
  <si>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</si>
  <si>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</si>
  <si>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</si>
  <si>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</si>
  <si>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</si>
  <si>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</si>
  <si>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</si>
  <si>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</si>
  <si>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</si>
  <si>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</si>
  <si>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</si>
  <si>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</si>
  <si>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</si>
  <si>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</si>
  <si>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</si>
  <si>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</si>
  <si>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</si>
  <si>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</si>
  <si>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</si>
  <si>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</si>
  <si>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</si>
  <si>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</si>
  <si>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</si>
  <si>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</si>
  <si>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</si>
  <si>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</si>
  <si>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</si>
  <si>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</si>
  <si>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</si>
  <si>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</si>
  <si>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</si>
  <si>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</si>
  <si>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</si>
  <si>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</si>
  <si>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</si>
  <si>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</si>
  <si>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</si>
  <si>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</si>
  <si>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</si>
  <si>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</si>
  <si>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</si>
  <si>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</si>
  <si>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</si>
  <si>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</si>
  <si>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</si>
  <si>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</si>
  <si>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</si>
  <si>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</si>
  <si>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</si>
  <si>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</si>
  <si>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</si>
  <si>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</si>
  <si>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</si>
  <si>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</si>
  <si>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</si>
  <si>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</si>
  <si>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</si>
  <si>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</si>
  <si>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</si>
  <si>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</si>
  <si>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</si>
  <si>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</si>
  <si>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</si>
  <si>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</si>
  <si>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</si>
  <si>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</si>
  <si>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</si>
  <si>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</si>
  <si>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</si>
  <si>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</si>
  <si>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</si>
  <si>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</si>
  <si>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</si>
  <si>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</si>
  <si>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</si>
  <si>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</si>
  <si>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</si>
  <si>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</si>
  <si>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</si>
  <si>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</si>
  <si>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</si>
  <si>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</si>
  <si>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</si>
  <si>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</si>
  <si>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</si>
  <si>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</si>
  <si>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</si>
  <si>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</si>
  <si>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</si>
  <si>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</si>
  <si>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</si>
  <si>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</si>
  <si>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</si>
  <si>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</si>
  <si>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</si>
  <si>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</si>
  <si>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</si>
  <si>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</si>
  <si>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</si>
  <si>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</si>
  <si>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</si>
  <si>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</si>
  <si>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</si>
  <si>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</si>
  <si>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</si>
  <si>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</si>
  <si>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</si>
  <si>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</si>
  <si>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</si>
  <si>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</si>
  <si>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</si>
  <si>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</si>
  <si>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</si>
  <si>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</si>
  <si>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</si>
  <si>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</si>
  <si>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</si>
  <si>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</si>
  <si>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</si>
  <si>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</si>
  <si>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</si>
  <si>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</si>
  <si>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</si>
  <si>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</si>
  <si>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</si>
  <si>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</si>
  <si>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</si>
  <si>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</si>
  <si>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</si>
  <si>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</si>
  <si>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</si>
  <si>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</si>
  <si>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</si>
  <si>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</si>
  <si>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</si>
  <si>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</si>
  <si>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</si>
  <si>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</si>
  <si>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</si>
  <si>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</si>
  <si>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</si>
  <si>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</si>
  <si>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</si>
  <si>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</si>
  <si>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</si>
  <si>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</si>
  <si>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</si>
  <si>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</si>
  <si>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</si>
  <si>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</si>
  <si>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</si>
  <si>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</si>
  <si>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</si>
  <si>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</si>
  <si>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</si>
  <si>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</si>
  <si>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</si>
  <si>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</si>
  <si>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</si>
  <si>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</si>
  <si>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</si>
  <si>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</si>
  <si>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</si>
  <si>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</si>
  <si>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</si>
  <si>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</si>
  <si>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</si>
  <si>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</si>
  <si>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</si>
  <si>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</si>
  <si>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</si>
  <si>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</si>
  <si>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</si>
  <si>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</si>
  <si>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</si>
  <si>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</si>
  <si>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</si>
  <si>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</si>
  <si>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</si>
  <si>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</si>
  <si>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</si>
  <si>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</si>
  <si>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</si>
  <si>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</si>
  <si>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</si>
  <si>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</si>
  <si>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</si>
  <si>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</si>
  <si>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</si>
  <si>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</si>
  <si>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</si>
  <si>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</si>
  <si>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</si>
  <si>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</si>
  <si>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</si>
  <si>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</si>
  <si>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</si>
  <si>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</si>
  <si>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</si>
  <si>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</si>
  <si>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</si>
  <si>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</si>
  <si>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</si>
  <si>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</si>
  <si>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</si>
  <si>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</si>
  <si>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</si>
  <si>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</si>
  <si>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</si>
  <si>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</si>
  <si>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</si>
  <si>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</si>
  <si>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</si>
  <si>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</si>
  <si>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</si>
  <si>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</si>
  <si>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</si>
  <si>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</si>
  <si>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</si>
  <si>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</si>
  <si>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</si>
  <si>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</si>
  <si>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</si>
  <si>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</si>
  <si>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</si>
  <si>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</si>
  <si>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</si>
  <si>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</si>
  <si>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</si>
  <si>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</si>
  <si>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</si>
  <si>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</si>
  <si>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</si>
  <si>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</si>
  <si>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</si>
  <si>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</si>
  <si>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</si>
  <si>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</si>
  <si>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</si>
  <si>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</si>
  <si>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</si>
  <si>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</si>
  <si>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</si>
  <si>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</si>
  <si>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</si>
  <si>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</si>
  <si>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</si>
  <si>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</si>
  <si>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</si>
  <si>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</si>
  <si>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</si>
  <si>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</si>
  <si>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</si>
  <si>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</si>
  <si>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</si>
  <si>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</si>
  <si>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</si>
  <si>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</si>
  <si>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</si>
  <si>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</si>
  <si>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</si>
  <si>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</si>
  <si>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</si>
  <si>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</si>
  <si>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</si>
  <si>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</si>
  <si>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</si>
  <si>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</si>
  <si>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</si>
  <si>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</si>
  <si>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</si>
  <si>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</si>
  <si>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</si>
  <si>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</si>
  <si>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</si>
  <si>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</si>
  <si>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</si>
  <si>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</si>
  <si>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</si>
  <si>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</si>
  <si>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</si>
  <si>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</si>
  <si>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</si>
  <si>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</si>
  <si>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</si>
  <si>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</si>
  <si>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</si>
  <si>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</si>
  <si>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</si>
  <si>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</si>
  <si>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</si>
  <si>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</si>
  <si>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</si>
  <si>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</si>
  <si>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</si>
  <si>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</si>
  <si>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</si>
  <si>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</si>
  <si>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</si>
  <si>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</si>
  <si>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</si>
  <si>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</si>
  <si>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</si>
  <si>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</si>
  <si>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</si>
  <si>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</si>
  <si>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</si>
  <si>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</si>
  <si>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</si>
  <si>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</si>
  <si>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</si>
  <si>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</si>
  <si>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</si>
  <si>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</si>
  <si>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</si>
  <si>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</si>
  <si>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</si>
  <si>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</si>
  <si>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</si>
  <si>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</si>
  <si>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</si>
  <si>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</si>
  <si>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</si>
  <si>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</si>
  <si>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</si>
  <si>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</si>
  <si>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</si>
  <si>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</si>
  <si>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</si>
  <si>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</si>
  <si>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</si>
  <si>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</si>
  <si>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</si>
  <si>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</si>
  <si>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</si>
  <si>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</si>
  <si>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</si>
  <si>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</si>
  <si>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</si>
  <si>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</si>
  <si>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</si>
  <si>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</si>
  <si>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</si>
  <si>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</si>
  <si>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</si>
  <si>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</si>
  <si>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</si>
  <si>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</si>
  <si>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</si>
  <si>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</si>
  <si>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</si>
  <si>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</si>
  <si>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</si>
  <si>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</si>
  <si>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</si>
  <si>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</si>
  <si>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</si>
  <si>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</si>
  <si>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</si>
  <si>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</si>
  <si>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</si>
  <si>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</si>
  <si>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</si>
  <si>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</si>
  <si>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</si>
  <si>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</si>
  <si>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</si>
  <si>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</si>
  <si>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</si>
  <si>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</si>
  <si>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</si>
  <si>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</si>
  <si>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</si>
  <si>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</si>
  <si>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</si>
  <si>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</si>
  <si>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</si>
  <si>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</si>
  <si>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</si>
  <si>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</si>
  <si>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</si>
  <si>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</si>
  <si>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</si>
  <si>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</si>
  <si>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</si>
  <si>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</si>
  <si>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</si>
  <si>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</si>
  <si>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</si>
  <si>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</si>
  <si>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</si>
  <si>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</si>
  <si>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</si>
  <si>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</si>
  <si>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</si>
  <si>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</si>
  <si>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</si>
  <si>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</si>
  <si>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</si>
  <si>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</si>
  <si>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</si>
  <si>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</si>
  <si>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</si>
  <si>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</si>
  <si>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</si>
  <si>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</si>
  <si>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</si>
  <si>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</si>
  <si>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</si>
  <si>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</si>
  <si>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</si>
  <si>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</si>
  <si>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</si>
  <si>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</si>
  <si>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</si>
  <si>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</si>
  <si>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</si>
  <si>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</si>
  <si>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</si>
  <si>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</si>
  <si>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</si>
  <si>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</si>
  <si>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</si>
  <si>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</si>
  <si>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</si>
  <si>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</si>
  <si>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</si>
  <si>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</si>
  <si>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</si>
  <si>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</si>
  <si>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</si>
  <si>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</si>
  <si>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</si>
  <si>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</si>
  <si>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</si>
  <si>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</si>
  <si>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</si>
  <si>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</si>
  <si>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</si>
  <si>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</si>
  <si>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</si>
  <si>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</si>
  <si>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</si>
  <si>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</si>
  <si>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</si>
  <si>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</si>
  <si>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</si>
  <si>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</si>
  <si>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</si>
  <si>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</si>
  <si>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</si>
  <si>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</si>
  <si>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</si>
  <si>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</si>
  <si>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</si>
  <si>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</si>
  <si>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</si>
  <si>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</si>
  <si>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</si>
  <si>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</si>
  <si>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</si>
  <si>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</si>
  <si>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</si>
  <si>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</si>
  <si>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</si>
  <si>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</si>
  <si>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</si>
  <si>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</si>
  <si>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</si>
  <si>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</si>
  <si>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</si>
  <si>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</si>
  <si>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</si>
  <si>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</si>
  <si>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</si>
  <si>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</si>
  <si>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</si>
  <si>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</si>
  <si>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</si>
  <si>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</si>
  <si>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</si>
  <si>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</si>
  <si>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</si>
  <si>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</si>
  <si>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</si>
  <si>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</si>
  <si>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</si>
  <si>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</si>
  <si>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</si>
  <si>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</si>
  <si>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</si>
  <si>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</si>
  <si>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</si>
  <si>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</si>
  <si>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</si>
  <si>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</si>
  <si>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</si>
  <si>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</si>
  <si>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</si>
  <si>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</si>
  <si>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</si>
  <si>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</si>
  <si>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</si>
  <si>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</si>
  <si>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</si>
  <si>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</si>
  <si>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</si>
  <si>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</si>
  <si>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</si>
  <si>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</si>
  <si>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</si>
  <si>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</si>
  <si>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</si>
  <si>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</si>
  <si>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</si>
  <si>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</si>
  <si>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</si>
  <si>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</si>
  <si>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</si>
  <si>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</si>
  <si>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</si>
  <si>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</si>
  <si>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</si>
  <si>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</si>
  <si>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</si>
  <si>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</si>
  <si>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</si>
  <si>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</si>
  <si>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</si>
  <si>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</si>
  <si>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</si>
  <si>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</si>
  <si>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</si>
  <si>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</si>
  <si>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</si>
  <si>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</si>
  <si>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</si>
  <si>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</si>
  <si>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</si>
  <si>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</si>
  <si>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</si>
  <si>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</si>
  <si>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</si>
  <si>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</si>
  <si>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</si>
  <si>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</si>
  <si>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</si>
  <si>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</si>
  <si>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</si>
  <si>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</si>
  <si>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</si>
  <si>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</si>
  <si>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</si>
  <si>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</si>
  <si>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</si>
  <si>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</si>
  <si>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</si>
  <si>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</si>
  <si>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</si>
  <si>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</si>
  <si>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</si>
  <si>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</si>
  <si>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</si>
  <si>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</si>
  <si>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</si>
  <si>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</si>
  <si>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</si>
  <si>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</si>
  <si>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</si>
  <si>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</si>
  <si>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</si>
  <si>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</si>
  <si>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</si>
  <si>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</si>
  <si>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</si>
  <si>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</si>
  <si>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</si>
  <si>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</si>
  <si>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</si>
  <si>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</si>
  <si>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</si>
  <si>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</si>
  <si>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</si>
  <si>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</si>
  <si>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</si>
  <si>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</si>
  <si>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</si>
  <si>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</si>
  <si>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</si>
  <si>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</si>
  <si>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</si>
  <si>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</si>
  <si>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</si>
  <si>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</si>
  <si>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</si>
  <si>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</si>
  <si>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</si>
  <si>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</si>
  <si>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</si>
  <si>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</si>
  <si>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</si>
  <si>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</si>
  <si>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</si>
  <si>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</si>
  <si>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</si>
  <si>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</si>
  <si>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</si>
  <si>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</si>
  <si>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</si>
  <si>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</si>
  <si>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</si>
  <si>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</si>
  <si>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</si>
  <si>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</si>
  <si>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</si>
  <si>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</si>
  <si>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</si>
  <si>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</si>
  <si>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</si>
  <si>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</si>
  <si>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</si>
  <si>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</si>
  <si>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</si>
  <si>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</si>
  <si>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</si>
  <si>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</si>
  <si>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</si>
  <si>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</si>
  <si>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</si>
  <si>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</si>
  <si>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</si>
  <si>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</si>
  <si>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</si>
  <si>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</si>
  <si>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</si>
  <si>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</si>
  <si>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</si>
  <si>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</si>
  <si>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</si>
  <si>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</si>
  <si>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</si>
  <si>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</si>
  <si>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</si>
  <si>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</si>
  <si>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</si>
  <si>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</si>
  <si>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</si>
  <si>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</si>
  <si>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</si>
  <si>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</si>
  <si>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</si>
  <si>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</si>
  <si>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</si>
  <si>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</si>
  <si>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</si>
  <si>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</si>
  <si>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</si>
  <si>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</si>
  <si>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</si>
  <si>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</si>
  <si>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</si>
  <si>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</si>
  <si>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</si>
  <si>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</si>
  <si>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</si>
  <si>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</si>
  <si>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</si>
  <si>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</si>
  <si>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</si>
  <si>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</si>
  <si>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</si>
  <si>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</si>
  <si>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</si>
  <si>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</si>
  <si>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</si>
  <si>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</si>
  <si>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</si>
  <si>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</si>
  <si>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</si>
  <si>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</si>
  <si>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</si>
  <si>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</si>
  <si>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</si>
  <si>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</si>
  <si>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</si>
  <si>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</si>
  <si>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</si>
  <si>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</si>
  <si>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</si>
  <si>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</si>
  <si>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</si>
  <si>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</si>
  <si>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</si>
  <si>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</si>
  <si>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</si>
  <si>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</si>
  <si>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</si>
  <si>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</si>
  <si>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</si>
  <si>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</si>
  <si>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</si>
  <si>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</si>
  <si>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</si>
  <si>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</si>
  <si>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</si>
  <si>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</si>
  <si>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</si>
  <si>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</si>
  <si>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</si>
  <si>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</si>
  <si>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</si>
  <si>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</si>
  <si>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</si>
  <si>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</si>
  <si>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</si>
  <si>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</si>
  <si>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</si>
  <si>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</si>
  <si>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</si>
  <si>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</si>
  <si>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</si>
  <si>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</si>
  <si>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</si>
  <si>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</si>
  <si>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</si>
  <si>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</si>
  <si>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</si>
  <si>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</si>
  <si>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</si>
  <si>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</si>
  <si>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</si>
  <si>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</si>
  <si>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</si>
  <si>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</si>
  <si>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</si>
  <si>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</si>
  <si>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</si>
  <si>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</si>
  <si>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</si>
  <si>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</si>
  <si>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</si>
  <si>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</si>
  <si>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</si>
  <si>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</si>
  <si>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</si>
  <si>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</si>
  <si>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</si>
  <si>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</si>
  <si>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</si>
  <si>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</si>
  <si>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</si>
  <si>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</si>
  <si>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</si>
  <si>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</si>
  <si>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</si>
  <si>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</si>
  <si>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</si>
  <si>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</si>
  <si>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</si>
  <si>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</si>
  <si>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</si>
  <si>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</si>
  <si>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</si>
  <si>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</si>
  <si>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</si>
  <si>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</si>
  <si>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</si>
  <si>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</si>
  <si>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</si>
  <si>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</si>
  <si>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</si>
  <si>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</si>
  <si>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</si>
  <si>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</si>
  <si>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</si>
  <si>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</si>
  <si>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</si>
  <si>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</si>
  <si>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</si>
  <si>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</si>
  <si>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</si>
  <si>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</si>
  <si>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</si>
  <si>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</si>
  <si>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</si>
  <si>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</si>
  <si>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</si>
  <si>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</si>
  <si>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</si>
  <si>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</si>
  <si>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</si>
  <si>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</si>
  <si>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</si>
  <si>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</si>
  <si>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</si>
  <si>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</si>
  <si>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</si>
  <si>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</si>
  <si>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</si>
  <si>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</si>
  <si>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</si>
  <si>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</si>
  <si>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</si>
  <si>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</si>
  <si>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</si>
  <si>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</si>
  <si>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</si>
  <si>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</si>
  <si>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</si>
  <si>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</si>
  <si>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</si>
  <si>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</si>
  <si>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</si>
  <si>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</si>
  <si>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</si>
  <si>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</si>
  <si>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</si>
  <si>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</si>
  <si>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</si>
  <si>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</si>
  <si>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</si>
  <si>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</si>
  <si>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</si>
  <si>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</si>
  <si>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</si>
  <si>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</si>
  <si>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</si>
  <si>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</si>
  <si>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</si>
  <si>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</si>
  <si>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</si>
  <si>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</si>
  <si>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</si>
  <si>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</si>
  <si>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</si>
  <si>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</si>
  <si>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</si>
  <si>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</si>
  <si>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</si>
  <si>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</si>
  <si>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</si>
  <si>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</si>
  <si>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</si>
  <si>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</si>
  <si>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</si>
  <si>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</si>
  <si>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</si>
  <si>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</si>
  <si>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</si>
  <si>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</si>
  <si>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</si>
  <si>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</si>
  <si>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</si>
  <si>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</si>
  <si>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</si>
  <si>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</si>
  <si>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</si>
  <si>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</si>
  <si>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</si>
  <si>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</si>
  <si>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</si>
  <si>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</si>
  <si>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</si>
  <si>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</si>
  <si>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</si>
  <si>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</si>
  <si>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</si>
  <si>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</si>
  <si>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</si>
  <si>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</si>
  <si>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</si>
  <si>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</si>
  <si>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</si>
  <si>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</si>
  <si>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</si>
  <si>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</si>
  <si>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</si>
  <si>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</si>
  <si>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</si>
  <si>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</si>
  <si>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</si>
  <si>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</si>
  <si>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</si>
  <si>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</si>
  <si>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</si>
  <si>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</si>
  <si>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</si>
  <si>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</si>
  <si>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</si>
  <si>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</si>
  <si>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</si>
  <si>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</si>
  <si>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</si>
  <si>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</si>
  <si>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</si>
  <si>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</si>
  <si>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</si>
  <si>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</si>
  <si>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</si>
  <si>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</si>
  <si>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</si>
  <si>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</si>
  <si>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</si>
  <si>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</si>
  <si>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</si>
  <si>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</si>
  <si>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</si>
  <si>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</si>
  <si>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</si>
  <si>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</si>
  <si>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</si>
  <si>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</si>
  <si>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</si>
  <si>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</si>
  <si>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</si>
  <si>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</si>
  <si>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</si>
  <si>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</si>
  <si>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</si>
  <si>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</si>
  <si>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</si>
  <si>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</si>
  <si>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</si>
  <si>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</si>
  <si>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</si>
  <si>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</si>
  <si>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</si>
  <si>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</si>
  <si>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</si>
  <si>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</si>
  <si>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</si>
  <si>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</si>
  <si>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</si>
  <si>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</si>
  <si>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</si>
  <si>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</si>
  <si>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</si>
  <si>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</si>
  <si>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</si>
  <si>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</si>
  <si>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</si>
  <si>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</si>
  <si>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</si>
  <si>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</si>
  <si>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</si>
  <si>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</si>
  <si>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</si>
  <si>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</si>
  <si>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</si>
  <si>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</si>
  <si>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</si>
  <si>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</si>
  <si>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</si>
  <si>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</si>
  <si>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</si>
  <si>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</si>
  <si>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</si>
  <si>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</si>
  <si>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</si>
  <si>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</si>
  <si>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</si>
  <si>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</si>
  <si>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</si>
  <si>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</si>
  <si>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</si>
  <si>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</si>
  <si>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</si>
  <si>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</si>
  <si>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</si>
  <si>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</si>
  <si>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</si>
  <si>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</si>
  <si>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</si>
  <si>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</si>
  <si>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</si>
  <si>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</si>
  <si>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</si>
  <si>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</si>
  <si>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</si>
  <si>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</si>
  <si>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</si>
  <si>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</si>
  <si>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</si>
  <si>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</si>
  <si>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</si>
  <si>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</si>
  <si>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</si>
  <si>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</si>
  <si>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</si>
  <si>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</si>
  <si>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</si>
  <si>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</si>
  <si>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</si>
  <si>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</si>
  <si>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</si>
  <si>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</si>
  <si>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</si>
  <si>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</si>
  <si>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</si>
  <si>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</si>
  <si>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</si>
  <si>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</si>
  <si>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</si>
  <si>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</si>
  <si>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</si>
  <si>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</si>
  <si>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</si>
  <si>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</si>
  <si>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</si>
  <si>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</si>
  <si>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</si>
  <si>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</si>
  <si>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</si>
  <si>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</si>
  <si>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</si>
  <si>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</si>
  <si>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</si>
  <si>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</si>
  <si>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</si>
  <si>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</si>
  <si>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</si>
  <si>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</si>
  <si>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</si>
  <si>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</si>
  <si>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</si>
  <si>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</si>
  <si>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</si>
  <si>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</si>
  <si>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</si>
  <si>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</si>
  <si>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</si>
  <si>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</si>
  <si>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</si>
  <si>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</si>
  <si>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</si>
  <si>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</si>
  <si>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</si>
  <si>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</si>
  <si>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</si>
  <si>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</si>
  <si>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</si>
  <si>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</si>
  <si>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</si>
  <si>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</si>
  <si>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</si>
  <si>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</si>
  <si>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</si>
  <si>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</si>
  <si>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</si>
  <si>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</si>
  <si>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</si>
  <si>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</si>
  <si>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</si>
  <si>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</si>
  <si>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</si>
  <si>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</si>
  <si>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</si>
  <si>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</si>
  <si>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</si>
  <si>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</si>
  <si>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</si>
  <si>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</si>
  <si>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</si>
  <si>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</si>
  <si>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</si>
  <si>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</si>
  <si>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</si>
  <si>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</si>
  <si>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</si>
  <si>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</si>
  <si>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</si>
  <si>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</si>
  <si>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</si>
  <si>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</si>
  <si>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</si>
  <si>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</si>
  <si>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</si>
  <si>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</si>
  <si>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</si>
  <si>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</si>
  <si>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</si>
  <si>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</si>
  <si>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</si>
  <si>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</si>
  <si>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</si>
  <si>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</si>
  <si>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</si>
  <si>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</si>
  <si>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</si>
  <si>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</si>
  <si>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</si>
  <si>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</si>
  <si>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</si>
  <si>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</si>
  <si>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</si>
  <si>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</si>
  <si>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</si>
  <si>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</si>
  <si>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</si>
  <si>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</si>
  <si>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</si>
  <si>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</si>
  <si>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</si>
  <si>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</si>
  <si>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</si>
  <si>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</si>
  <si>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</si>
  <si>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</si>
  <si>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</si>
  <si>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</si>
  <si>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</si>
  <si>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</si>
  <si>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</si>
  <si>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</si>
  <si>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</si>
  <si>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</si>
  <si>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</si>
  <si>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</si>
  <si>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</si>
  <si>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</si>
  <si>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</si>
  <si>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</si>
  <si>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</si>
  <si>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</si>
  <si>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</si>
  <si>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</si>
  <si>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</si>
  <si>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</si>
  <si>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</si>
  <si>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</si>
  <si>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</si>
  <si>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</si>
  <si>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</si>
  <si>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</si>
  <si>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</si>
  <si>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</si>
  <si>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</si>
  <si>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</si>
  <si>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</si>
  <si>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</si>
  <si>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</si>
  <si>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</si>
  <si>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</si>
  <si>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</si>
  <si>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</si>
  <si>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</si>
  <si>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</si>
  <si>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</si>
  <si>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</si>
  <si>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</si>
  <si>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</si>
  <si>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</si>
  <si>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</si>
  <si>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</si>
  <si>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</si>
  <si>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</si>
  <si>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</si>
  <si>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</si>
  <si>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</si>
  <si>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</si>
  <si>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</si>
  <si>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</si>
  <si>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</si>
  <si>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</si>
  <si>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</si>
  <si>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</si>
  <si>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</si>
  <si>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</si>
  <si>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</si>
  <si>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</si>
  <si>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</si>
  <si>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</si>
  <si>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</si>
  <si>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</si>
  <si>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</si>
  <si>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</si>
  <si>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</si>
  <si>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</si>
  <si>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</si>
  <si>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</si>
  <si>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</si>
  <si>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</si>
  <si>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</si>
  <si>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</si>
  <si>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</si>
  <si>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</si>
  <si>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</si>
  <si>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</si>
  <si>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</si>
  <si>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</si>
  <si>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</si>
  <si>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</si>
  <si>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</si>
  <si>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</si>
  <si>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</si>
  <si>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</si>
  <si>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</si>
  <si>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</si>
  <si>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</si>
  <si>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</si>
  <si>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</si>
  <si>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</si>
  <si>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</si>
  <si>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</si>
  <si>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</si>
  <si>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</si>
  <si>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</si>
  <si>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</si>
  <si>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</si>
  <si>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</si>
  <si>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</si>
  <si>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</si>
  <si>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</si>
  <si>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</si>
  <si>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</si>
  <si>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</si>
  <si>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</si>
  <si>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</si>
  <si>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</si>
  <si>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</si>
  <si>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</si>
  <si>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</si>
  <si>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</si>
  <si>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</si>
  <si>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</si>
  <si>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</si>
  <si>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</si>
  <si>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</si>
  <si>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</si>
  <si>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</si>
  <si>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</si>
  <si>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</si>
  <si>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</si>
  <si>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</si>
  <si>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</si>
  <si>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</si>
  <si>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</si>
  <si>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</si>
  <si>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</si>
  <si>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</si>
  <si>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</si>
  <si>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</si>
  <si>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</si>
  <si>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</si>
  <si>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</si>
  <si>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</si>
  <si>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</si>
  <si>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</si>
  <si>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</si>
  <si>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</si>
  <si>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</si>
  <si>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</si>
  <si>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</si>
  <si>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</si>
  <si>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</si>
  <si>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</si>
  <si>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</si>
  <si>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</si>
  <si>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</si>
  <si>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</si>
  <si>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</si>
  <si>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</si>
  <si>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</si>
  <si>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</si>
  <si>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</si>
  <si>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</si>
  <si>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</si>
  <si>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</si>
  <si>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</si>
  <si>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</si>
  <si>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</si>
  <si>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</si>
  <si>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</si>
  <si>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</si>
  <si>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</si>
  <si>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</si>
  <si>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</si>
  <si>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</si>
  <si>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</si>
  <si>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</si>
  <si>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</si>
  <si>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</si>
  <si>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</si>
  <si>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</si>
  <si>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</si>
  <si>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</si>
  <si>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</si>
  <si>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</si>
  <si>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</si>
  <si>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</si>
  <si>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</si>
  <si>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</si>
  <si>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</si>
  <si>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</si>
  <si>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</si>
  <si>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</si>
  <si>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</si>
  <si>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</si>
  <si>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</si>
  <si>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</si>
  <si>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</si>
  <si>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</si>
  <si>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</si>
  <si>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</si>
  <si>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</si>
  <si>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</si>
  <si>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</si>
  <si>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</si>
  <si>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</si>
  <si>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</si>
  <si>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</si>
  <si>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</si>
  <si>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</si>
  <si>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</si>
  <si>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</si>
  <si>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</si>
  <si>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</si>
  <si>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</si>
  <si>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</si>
  <si>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</si>
  <si>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</si>
  <si>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</si>
  <si>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</si>
  <si>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</si>
  <si>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</si>
  <si>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</si>
  <si>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</si>
  <si>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</si>
  <si>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</si>
  <si>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</si>
  <si>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</si>
  <si>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</si>
  <si>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</si>
  <si>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</si>
  <si>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</si>
  <si>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</si>
  <si>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</si>
  <si>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</si>
  <si>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</si>
  <si>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</si>
  <si>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</si>
  <si>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</si>
  <si>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</si>
  <si>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</si>
  <si>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</si>
  <si>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</si>
  <si>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</si>
  <si>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</si>
  <si>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</si>
  <si>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</si>
  <si>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</si>
  <si>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</si>
  <si>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</si>
  <si>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</si>
  <si>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</si>
  <si>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</si>
  <si>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</si>
  <si>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</si>
  <si>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</si>
  <si>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</si>
  <si>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</si>
  <si>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</si>
  <si>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</si>
  <si>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</si>
  <si>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</si>
  <si>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</si>
  <si>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</si>
  <si>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</si>
  <si>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</si>
  <si>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</si>
  <si>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</si>
  <si>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</si>
  <si>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</si>
  <si>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</si>
  <si>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</si>
  <si>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</si>
  <si>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</si>
  <si>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</si>
  <si>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</si>
  <si>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</si>
  <si>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</si>
  <si>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</si>
  <si>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</si>
  <si>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</si>
  <si>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</si>
  <si>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</si>
  <si>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</si>
  <si>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</si>
  <si>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</si>
  <si>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</si>
  <si>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</si>
  <si>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</si>
  <si>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</si>
  <si>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</si>
  <si>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</si>
  <si>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</si>
  <si>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</si>
  <si>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</si>
  <si>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</si>
  <si>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</si>
  <si>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</si>
  <si>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</si>
  <si>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</si>
  <si>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</si>
  <si>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</si>
  <si>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</si>
  <si>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</si>
  <si>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</si>
  <si>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</si>
  <si>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</si>
  <si>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</si>
  <si>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</si>
  <si>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</si>
  <si>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</si>
  <si>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</si>
  <si>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</si>
  <si>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</si>
  <si>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</si>
  <si>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</si>
  <si>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</si>
  <si>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</si>
  <si>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</si>
  <si>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</si>
  <si>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</si>
  <si>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</si>
  <si>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</si>
  <si>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</si>
  <si>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</si>
  <si>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</si>
  <si>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</si>
  <si>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</si>
  <si>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</si>
  <si>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</si>
  <si>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</si>
  <si>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</si>
  <si>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</si>
  <si>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</si>
  <si>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</si>
  <si>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</si>
  <si>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</si>
  <si>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</si>
  <si>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</si>
  <si>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</si>
  <si>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</si>
  <si>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</si>
  <si>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</si>
  <si>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</si>
  <si>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</si>
  <si>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</si>
  <si>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</si>
  <si>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</si>
  <si>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</si>
  <si>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</si>
  <si>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</si>
  <si>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</si>
  <si>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</si>
  <si>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</si>
  <si>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</si>
  <si>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</si>
  <si>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</si>
  <si>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</si>
  <si>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</si>
  <si>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</si>
  <si>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</si>
  <si>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</si>
  <si>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</si>
  <si>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</si>
  <si>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</si>
  <si>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</si>
  <si>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</si>
  <si>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</si>
  <si>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</si>
  <si>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</si>
  <si>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</si>
  <si>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</si>
  <si>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</si>
  <si>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</si>
  <si>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</si>
  <si>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</si>
  <si>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</si>
  <si>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</si>
  <si>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</si>
  <si>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</si>
  <si>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</si>
  <si>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</si>
  <si>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</si>
  <si>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</si>
  <si>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</si>
  <si>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</si>
  <si>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</si>
  <si>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</si>
  <si>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</si>
  <si>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</si>
  <si>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</si>
  <si>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</si>
  <si>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</si>
  <si>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</si>
  <si>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</si>
  <si>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</si>
  <si>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</si>
  <si>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</si>
  <si>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</si>
  <si>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</si>
  <si>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</si>
  <si>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</si>
  <si>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</si>
  <si>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</si>
  <si>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</si>
  <si>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</si>
  <si>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</si>
  <si>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</si>
  <si>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</si>
  <si>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</si>
  <si>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</si>
  <si>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</si>
  <si>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</si>
  <si>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</si>
  <si>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</si>
  <si>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</si>
  <si>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</si>
  <si>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</si>
  <si>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</si>
  <si>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</si>
  <si>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</si>
  <si>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</si>
  <si>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</si>
  <si>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</si>
  <si>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</si>
  <si>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</si>
  <si>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</si>
  <si>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</si>
  <si>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</si>
  <si>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</si>
  <si>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</si>
  <si>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</si>
  <si>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</si>
  <si>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</si>
  <si>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</si>
  <si>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</si>
  <si>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</si>
  <si>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</si>
  <si>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</si>
  <si>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</si>
  <si>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</si>
  <si>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</si>
  <si>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</si>
  <si>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</si>
  <si>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</si>
  <si>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</si>
  <si>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</si>
  <si>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</si>
  <si>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</si>
  <si>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</si>
  <si>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</si>
  <si>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</si>
  <si>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</si>
  <si>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</si>
  <si>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</si>
  <si>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</si>
  <si>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</si>
  <si>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</si>
  <si>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</si>
  <si>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</si>
  <si>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</si>
  <si>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</si>
  <si>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</si>
  <si>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</si>
  <si>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</si>
  <si>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</si>
  <si>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</si>
  <si>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</si>
  <si>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</si>
  <si>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</si>
  <si>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</si>
  <si>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</si>
  <si>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</si>
  <si>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</si>
  <si>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</si>
  <si>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</si>
  <si>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</si>
  <si>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</si>
  <si>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</si>
  <si>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</si>
  <si>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</si>
  <si>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</si>
  <si>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</si>
  <si>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</si>
  <si>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</si>
  <si>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</si>
  <si>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</si>
  <si>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</si>
  <si>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</si>
  <si>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</si>
  <si>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</si>
  <si>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</si>
  <si>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</si>
  <si>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</si>
  <si>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</si>
  <si>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</si>
  <si>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</si>
  <si>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</si>
  <si>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</si>
  <si>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</si>
  <si>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</si>
  <si>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</si>
  <si>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</si>
  <si>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</si>
  <si>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</si>
  <si>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</si>
  <si>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</si>
  <si>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</si>
  <si>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</si>
  <si>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</si>
  <si>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</si>
  <si>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</si>
  <si>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</si>
  <si>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</si>
  <si>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</si>
  <si>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</si>
  <si>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</si>
  <si>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</si>
  <si>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</si>
  <si>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</si>
  <si>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</si>
  <si>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</si>
  <si>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</si>
  <si>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</si>
  <si>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</si>
  <si>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</si>
  <si>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</si>
  <si>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</si>
  <si>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</si>
  <si>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</si>
  <si>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</si>
  <si>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</si>
  <si>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</si>
  <si>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</si>
  <si>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</si>
  <si>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</si>
  <si>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</si>
  <si>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</si>
  <si>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</si>
  <si>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</si>
  <si>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</si>
  <si>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</si>
  <si>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</si>
  <si>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</si>
  <si>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</si>
  <si>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</si>
  <si>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</si>
  <si>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</si>
  <si>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</si>
  <si>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</si>
  <si>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</si>
  <si>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</si>
  <si>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</si>
  <si>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</si>
  <si>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</si>
  <si>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</si>
  <si>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</si>
  <si>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</si>
  <si>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</si>
  <si>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</si>
  <si>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</si>
  <si>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</si>
  <si>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</si>
  <si>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</si>
  <si>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</si>
  <si>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</si>
  <si>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</si>
  <si>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</si>
  <si>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</si>
  <si>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</si>
  <si>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</si>
  <si>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</si>
  <si>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</si>
  <si>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</si>
  <si>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</si>
  <si>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</si>
  <si>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</si>
  <si>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</si>
  <si>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</si>
  <si>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</si>
  <si>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</si>
  <si>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</si>
  <si>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</si>
  <si>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</si>
  <si>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</si>
  <si>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</si>
  <si>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</si>
  <si>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</si>
  <si>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</si>
  <si>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</si>
  <si>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</si>
  <si>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</si>
  <si>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</si>
  <si>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</si>
  <si>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</si>
  <si>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</si>
  <si>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</si>
  <si>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</si>
  <si>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</si>
  <si>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</si>
  <si>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</si>
  <si>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</si>
  <si>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</si>
  <si>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</si>
  <si>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</si>
  <si>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</si>
  <si>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</si>
  <si>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</si>
  <si>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</si>
  <si>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</si>
  <si>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</si>
  <si>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</si>
  <si>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</si>
  <si>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</si>
  <si>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</si>
  <si>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</si>
  <si>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</si>
  <si>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</si>
  <si>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</si>
  <si>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</si>
  <si>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</si>
  <si>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</si>
  <si>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</si>
  <si>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</si>
  <si>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</si>
  <si>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</si>
  <si>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</si>
  <si>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</si>
  <si>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</si>
  <si>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</si>
  <si>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</si>
  <si>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</si>
  <si>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</si>
  <si>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</si>
  <si>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</si>
  <si>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</si>
  <si>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</si>
  <si>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</si>
  <si>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</si>
  <si>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</si>
  <si>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</si>
  <si>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</si>
  <si>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</si>
  <si>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</si>
  <si>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</si>
  <si>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</si>
  <si>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</si>
  <si>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</si>
  <si>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</si>
  <si>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</si>
  <si>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</si>
  <si>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</si>
  <si>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</si>
  <si>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</si>
  <si>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</si>
  <si>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</si>
  <si>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</si>
  <si>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</si>
  <si>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</si>
  <si>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</si>
  <si>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</si>
  <si>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</si>
  <si>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</si>
  <si>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</si>
  <si>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</si>
  <si>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</si>
  <si>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</si>
  <si>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</si>
  <si>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</si>
  <si>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</si>
  <si>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</si>
  <si>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</si>
  <si>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</si>
  <si>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</si>
  <si>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</si>
  <si>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</si>
  <si>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</si>
  <si>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</si>
  <si>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</si>
  <si>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</si>
  <si>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</si>
  <si>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</si>
  <si>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</si>
  <si>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</si>
  <si>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</si>
  <si>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</si>
  <si>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</si>
  <si>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</si>
  <si>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</si>
  <si>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</si>
  <si>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</si>
  <si>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</si>
  <si>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</si>
  <si>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</si>
  <si>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</si>
  <si>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</si>
  <si>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</si>
  <si>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</si>
  <si>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</si>
  <si>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</si>
  <si>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</si>
  <si>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</si>
  <si>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</si>
  <si>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</si>
  <si>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</si>
  <si>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</si>
  <si>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</si>
  <si>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</si>
  <si>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</si>
  <si>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</si>
  <si>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</si>
  <si>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</si>
  <si>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</si>
  <si>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</si>
  <si>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</si>
  <si>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</si>
  <si>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</si>
  <si>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</si>
  <si>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</si>
  <si>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</si>
  <si>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</si>
  <si>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</si>
  <si>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</si>
  <si>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</si>
  <si>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</si>
  <si>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</si>
  <si>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</si>
  <si>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</si>
  <si>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</si>
  <si>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</si>
  <si>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</si>
  <si>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</si>
  <si>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</si>
  <si>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</si>
  <si>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</si>
  <si>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</si>
  <si>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</si>
  <si>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</si>
  <si>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</si>
  <si>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</si>
  <si>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</si>
  <si>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</si>
  <si>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</si>
  <si>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</si>
  <si>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</si>
  <si>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</si>
  <si>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</si>
  <si>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</si>
  <si>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</si>
  <si>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</si>
  <si>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</si>
  <si>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</si>
  <si>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</si>
  <si>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</si>
  <si>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</si>
  <si>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</si>
  <si>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</si>
  <si>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</si>
  <si>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</si>
  <si>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</si>
  <si>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</si>
  <si>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</si>
  <si>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</si>
  <si>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</si>
  <si>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</si>
  <si>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</si>
  <si>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</si>
  <si>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</si>
  <si>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</si>
  <si>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</si>
  <si>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</si>
  <si>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</si>
  <si>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</si>
  <si>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</si>
  <si>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</si>
  <si>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</si>
  <si>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</si>
  <si>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</si>
  <si>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</si>
  <si>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</si>
  <si>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</si>
  <si>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</si>
  <si>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</si>
  <si>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</si>
  <si>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</si>
  <si>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</si>
  <si>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</si>
  <si>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</si>
  <si>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</si>
  <si>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</si>
  <si>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</si>
  <si>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</si>
  <si>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</si>
  <si>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</si>
  <si>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</si>
  <si>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</si>
  <si>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</si>
  <si>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</si>
  <si>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</si>
  <si>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</si>
  <si>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</si>
  <si>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</si>
  <si>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</si>
  <si>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</si>
  <si>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</si>
  <si>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</si>
  <si>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</si>
  <si>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</si>
  <si>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</si>
  <si>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</si>
  <si>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</si>
  <si>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</si>
  <si>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</si>
  <si>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</si>
  <si>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</si>
  <si>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</si>
  <si>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</si>
  <si>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</si>
  <si>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</si>
  <si>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</si>
  <si>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</si>
  <si>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</si>
  <si>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</si>
  <si>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</si>
  <si>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</si>
  <si>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</si>
  <si>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</si>
  <si>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</si>
  <si>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</si>
  <si>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</si>
  <si>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</si>
  <si>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</si>
  <si>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</si>
  <si>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</si>
  <si>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</si>
  <si>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</si>
  <si>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</si>
  <si>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</si>
  <si>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</si>
  <si>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</si>
  <si>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</si>
  <si>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</si>
  <si>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</si>
  <si>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</si>
  <si>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</si>
  <si>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</si>
  <si>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</si>
  <si>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</si>
  <si>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</si>
  <si>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</si>
  <si>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</si>
  <si>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</si>
  <si>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</si>
  <si>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</si>
  <si>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</si>
  <si>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</si>
  <si>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</si>
  <si>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</si>
  <si>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</si>
  <si>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</si>
  <si>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</si>
  <si>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</si>
  <si>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</si>
  <si>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</si>
  <si>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</si>
  <si>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</si>
  <si>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</si>
  <si>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</si>
  <si>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</si>
  <si>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</si>
  <si>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</si>
  <si>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</si>
  <si>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</si>
  <si>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</si>
  <si>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</si>
  <si>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</si>
  <si>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</si>
  <si>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</si>
  <si>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</si>
  <si>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</si>
  <si>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</si>
  <si>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</si>
  <si>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</si>
  <si>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</si>
  <si>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</si>
  <si>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</si>
  <si>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</si>
  <si>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</si>
  <si>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</si>
  <si>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</si>
  <si>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</si>
  <si>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</si>
  <si>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</si>
  <si>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</si>
  <si>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</si>
  <si>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</si>
  <si>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</si>
  <si>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</si>
  <si>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</si>
  <si>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</si>
  <si>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</si>
  <si>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</si>
  <si>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</si>
  <si>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</si>
  <si>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</si>
  <si>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</si>
  <si>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</si>
  <si>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</si>
  <si>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</si>
  <si>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</si>
  <si>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</si>
  <si>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</si>
  <si>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</si>
  <si>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</si>
  <si>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</si>
  <si>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</si>
  <si>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</si>
  <si>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</si>
  <si>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</si>
  <si>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</si>
  <si>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</si>
  <si>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</si>
  <si>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</si>
  <si>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</si>
  <si>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</si>
  <si>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</si>
  <si>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</si>
  <si>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</si>
  <si>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</si>
  <si>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</si>
  <si>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</si>
  <si>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</si>
  <si>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</si>
  <si>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</si>
  <si>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</si>
  <si>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</si>
  <si>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</si>
  <si>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</si>
  <si>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</si>
  <si>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</si>
  <si>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</si>
  <si>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</si>
  <si>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</si>
  <si>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</si>
  <si>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</si>
  <si>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</si>
  <si>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</si>
  <si>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</si>
  <si>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</si>
  <si>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</si>
  <si>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</si>
  <si>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</si>
  <si>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</si>
  <si>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</si>
  <si>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</si>
  <si>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</si>
  <si>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</si>
  <si>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</si>
  <si>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</si>
  <si>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</si>
  <si>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</si>
  <si>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</si>
  <si>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</si>
  <si>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</si>
  <si>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</si>
  <si>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</si>
  <si>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</si>
  <si>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</si>
  <si>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</si>
  <si>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</si>
  <si>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</si>
  <si>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</si>
  <si>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</si>
  <si>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</si>
  <si>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</si>
  <si>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</si>
  <si>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</si>
  <si>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</si>
  <si>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</si>
  <si>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</si>
  <si>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</si>
  <si>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</si>
  <si>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</si>
  <si>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</si>
  <si>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</si>
  <si>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</si>
  <si>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</si>
  <si>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</si>
  <si>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</si>
  <si>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</si>
  <si>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</si>
  <si>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</si>
  <si>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</si>
  <si>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</si>
  <si>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</si>
  <si>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</si>
  <si>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</si>
  <si>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</si>
  <si>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</si>
  <si>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</si>
  <si>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</si>
  <si>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</si>
  <si>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</si>
  <si>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</si>
  <si>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</si>
  <si>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</si>
  <si>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</si>
  <si>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</si>
  <si>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</si>
  <si>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</si>
  <si>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</si>
  <si>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</si>
  <si>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</si>
  <si>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</si>
  <si>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</si>
  <si>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</si>
  <si>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</si>
  <si>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</si>
  <si>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</si>
  <si>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</si>
  <si>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</si>
  <si>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</si>
  <si>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</si>
  <si>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</si>
  <si>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</si>
  <si>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</si>
  <si>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</si>
  <si>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</si>
  <si>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</si>
  <si>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</si>
  <si>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</si>
  <si>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</si>
  <si>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</si>
  <si>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</si>
  <si>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</si>
  <si>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</si>
  <si>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</si>
  <si>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</si>
  <si>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</si>
  <si>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</si>
  <si>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</si>
  <si>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</si>
  <si>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</si>
  <si>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</si>
  <si>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</si>
  <si>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</si>
  <si>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</si>
  <si>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</si>
  <si>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</si>
  <si>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</si>
  <si>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</si>
  <si>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</si>
  <si>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</si>
  <si>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</si>
  <si>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</si>
  <si>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</si>
  <si>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</si>
  <si>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</si>
  <si>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</si>
  <si>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</si>
  <si>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</si>
  <si>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</si>
  <si>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</si>
  <si>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</si>
  <si>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</si>
  <si>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</si>
  <si>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</si>
  <si>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</si>
  <si>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</si>
  <si>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</si>
  <si>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</si>
  <si>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</si>
  <si>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</si>
  <si>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</si>
  <si>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</si>
  <si>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</si>
  <si>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</si>
  <si>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</si>
  <si>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</si>
  <si>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</si>
  <si>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</si>
  <si>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</si>
  <si>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</si>
  <si>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</si>
  <si>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</si>
  <si>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</si>
  <si>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</si>
  <si>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</si>
  <si>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</si>
  <si>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</si>
  <si>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</si>
  <si>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</si>
  <si>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</si>
  <si>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</si>
  <si>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</si>
  <si>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</si>
  <si>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</si>
  <si>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</si>
  <si>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</si>
  <si>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</si>
  <si>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</si>
  <si>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</si>
  <si>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</si>
  <si>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</si>
  <si>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</si>
  <si>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</si>
  <si>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</si>
  <si>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</si>
  <si>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</si>
  <si>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</si>
  <si>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</si>
  <si>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</si>
  <si>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</si>
  <si>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</si>
  <si>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</si>
  <si>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</si>
  <si>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</si>
  <si>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</si>
  <si>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</si>
  <si>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</si>
  <si>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</si>
  <si>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</si>
  <si>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</si>
  <si>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</si>
  <si>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</si>
  <si>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</si>
  <si>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</si>
  <si>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</si>
  <si>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</si>
  <si>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</si>
  <si>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</si>
  <si>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</si>
  <si>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</si>
  <si>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</si>
  <si>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</si>
  <si>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</si>
  <si>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</si>
  <si>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</si>
  <si>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</si>
  <si>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</si>
  <si>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</si>
  <si>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</si>
  <si>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</si>
  <si>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</si>
  <si>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</si>
  <si>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</si>
  <si>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</si>
  <si>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</si>
  <si>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</si>
  <si>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</si>
  <si>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</si>
  <si>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</si>
  <si>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</si>
  <si>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</si>
  <si>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</si>
  <si>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</si>
  <si>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</si>
  <si>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</si>
  <si>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</si>
  <si>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</si>
  <si>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</si>
  <si>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</si>
  <si>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</si>
  <si>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</si>
  <si>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</si>
  <si>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</si>
  <si>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</si>
  <si>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</si>
  <si>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</si>
  <si>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</si>
  <si>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</si>
  <si>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</si>
  <si>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</si>
  <si>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</si>
  <si>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</si>
  <si>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</si>
  <si>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</si>
  <si>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</si>
  <si>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</si>
  <si>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</si>
  <si>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</si>
  <si>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</si>
  <si>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</si>
  <si>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</si>
  <si>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</si>
  <si>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</si>
  <si>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</si>
  <si>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</si>
  <si>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</si>
  <si>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</si>
  <si>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</si>
  <si>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</si>
  <si>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</si>
  <si>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</si>
  <si>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</si>
  <si>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</si>
  <si>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</si>
  <si>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</si>
  <si>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</si>
  <si>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</si>
  <si>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</si>
  <si>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</si>
  <si>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</si>
  <si>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</si>
  <si>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</si>
  <si>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</si>
  <si>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</si>
  <si>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</si>
  <si>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</si>
  <si>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</si>
  <si>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</si>
  <si>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</si>
  <si>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</si>
  <si>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</si>
  <si>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</si>
  <si>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</si>
  <si>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</si>
  <si>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</si>
  <si>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</si>
  <si>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</si>
  <si>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</si>
  <si>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</si>
  <si>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</si>
  <si>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</si>
  <si>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</si>
  <si>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</si>
  <si>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</si>
  <si>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</si>
  <si>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</si>
  <si>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</si>
  <si>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</si>
  <si>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</si>
  <si>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</si>
  <si>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</si>
  <si>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</si>
  <si>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</si>
  <si>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</si>
  <si>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</si>
  <si>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</si>
  <si>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</si>
  <si>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</si>
  <si>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</si>
  <si>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</si>
  <si>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</si>
  <si>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</si>
  <si>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</si>
  <si>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</si>
  <si>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</si>
  <si>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</si>
  <si>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</si>
  <si>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</si>
  <si>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</si>
  <si>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</si>
  <si>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</si>
  <si>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</si>
  <si>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</si>
  <si>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</si>
  <si>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</si>
  <si>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</si>
  <si>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</si>
  <si>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</si>
  <si>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</si>
  <si>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</si>
  <si>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</si>
  <si>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</si>
  <si>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</si>
  <si>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</si>
  <si>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</si>
  <si>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</si>
  <si>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</si>
  <si>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</si>
  <si>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</si>
  <si>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</si>
  <si>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</si>
  <si>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</si>
  <si>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</si>
  <si>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</si>
  <si>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</si>
  <si>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</si>
  <si>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</si>
  <si>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</si>
  <si>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</si>
  <si>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</si>
  <si>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</si>
  <si>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</si>
  <si>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</si>
  <si>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</si>
  <si>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</si>
  <si>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</si>
  <si>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</si>
  <si>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</si>
  <si>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</si>
  <si>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</si>
  <si>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</si>
  <si>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</si>
  <si>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</si>
  <si>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</si>
  <si>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</si>
  <si>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</si>
  <si>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</si>
  <si>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</si>
  <si>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</si>
  <si>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</si>
  <si>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</si>
  <si>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</si>
  <si>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</si>
  <si>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</si>
  <si>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</si>
  <si>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</si>
  <si>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</si>
  <si>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</si>
  <si>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</si>
  <si>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</si>
  <si>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</si>
  <si>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</si>
  <si>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</si>
  <si>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</si>
  <si>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</si>
  <si>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</si>
  <si>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</si>
  <si>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</si>
  <si>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</si>
  <si>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</si>
  <si>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</si>
  <si>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</si>
  <si>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</si>
  <si>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</si>
  <si>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</si>
  <si>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</si>
  <si>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</si>
  <si>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</si>
  <si>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</si>
  <si>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</si>
  <si>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</si>
  <si>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</si>
  <si>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</si>
  <si>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</si>
  <si>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</si>
  <si>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</si>
  <si>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</si>
  <si>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</si>
  <si>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</si>
  <si>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</si>
  <si>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</si>
  <si>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</si>
  <si>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</si>
  <si>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</si>
  <si>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</si>
  <si>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</si>
  <si>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</si>
  <si>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</si>
  <si>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</si>
  <si>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</si>
  <si>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</si>
  <si>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</si>
  <si>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</si>
  <si>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</si>
  <si>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</si>
  <si>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</si>
  <si>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</si>
  <si>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</si>
  <si>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</si>
  <si>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</si>
  <si>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</si>
  <si>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</si>
  <si>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</si>
  <si>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</si>
  <si>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</si>
  <si>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</si>
  <si>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</si>
  <si>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</si>
  <si>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</si>
  <si>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</si>
  <si>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</si>
  <si>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</si>
  <si>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</si>
  <si>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</si>
  <si>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</si>
  <si>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</si>
  <si>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</si>
  <si>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</si>
  <si>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</si>
  <si>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</si>
  <si>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</si>
  <si>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</si>
  <si>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</si>
  <si>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</si>
  <si>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</si>
  <si>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</si>
  <si>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</si>
  <si>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</si>
  <si>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</si>
  <si>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</si>
  <si>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</si>
  <si>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</si>
  <si>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</si>
  <si>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</si>
  <si>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</si>
  <si>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</si>
  <si>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</si>
  <si>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</si>
  <si>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</si>
  <si>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</si>
  <si>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</si>
  <si>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</si>
  <si>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</si>
  <si>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</si>
  <si>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</si>
  <si>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</si>
  <si>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</si>
  <si>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</si>
  <si>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</si>
  <si>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</si>
  <si>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</si>
  <si>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</si>
  <si>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</si>
  <si>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</si>
  <si>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</si>
  <si>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</si>
  <si>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</si>
  <si>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</si>
  <si>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</si>
  <si>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</si>
  <si>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</si>
  <si>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</si>
  <si>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</si>
  <si>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</si>
  <si>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</si>
  <si>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</si>
  <si>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</si>
  <si>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</si>
  <si>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</si>
  <si>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</si>
  <si>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</si>
  <si>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</si>
  <si>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</si>
  <si>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</si>
  <si>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</si>
  <si>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</si>
  <si>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</si>
  <si>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</si>
  <si>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</si>
  <si>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</si>
  <si>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</si>
  <si>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</si>
  <si>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</si>
  <si>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</si>
  <si>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</si>
  <si>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</si>
  <si>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</si>
  <si>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</si>
  <si>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</si>
  <si>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</si>
  <si>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</si>
  <si>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</si>
  <si>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</si>
  <si>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</si>
  <si>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</si>
  <si>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</si>
  <si>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</si>
  <si>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</si>
  <si>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</si>
  <si>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</si>
  <si>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</si>
  <si>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</si>
  <si>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</si>
  <si>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</si>
  <si>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</si>
  <si>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</si>
  <si>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</si>
  <si>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</si>
  <si>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</si>
  <si>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</si>
  <si>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</si>
  <si>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</si>
  <si>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</si>
  <si>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</si>
  <si>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</si>
  <si>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</si>
  <si>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</si>
  <si>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</si>
  <si>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</si>
  <si>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</si>
  <si>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</si>
  <si>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</si>
  <si>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</si>
  <si>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</si>
  <si>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</si>
  <si>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</si>
  <si>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</si>
  <si>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</si>
  <si>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</si>
  <si>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</si>
  <si>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</si>
  <si>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</si>
  <si>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</si>
  <si>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</si>
  <si>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</si>
  <si>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</si>
  <si>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</si>
  <si>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</si>
  <si>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</si>
  <si>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</si>
  <si>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</si>
  <si>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</si>
  <si>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</si>
  <si>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</si>
  <si>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</si>
  <si>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</si>
  <si>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</si>
  <si>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</si>
  <si>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</si>
  <si>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</si>
  <si>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</si>
  <si>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</si>
  <si>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</si>
  <si>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</si>
  <si>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</si>
  <si>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</si>
  <si>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</si>
  <si>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</si>
  <si>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</si>
  <si>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</si>
  <si>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</si>
  <si>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</si>
  <si>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</si>
  <si>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</si>
  <si>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</si>
  <si>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</si>
  <si>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</si>
  <si>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</si>
  <si>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</si>
  <si>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</si>
  <si>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</si>
  <si>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</si>
  <si>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</si>
  <si>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</si>
  <si>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</si>
  <si>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</si>
  <si>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</si>
  <si>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</si>
  <si>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</si>
  <si>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</si>
  <si>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</si>
  <si>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</si>
  <si>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</si>
  <si>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</si>
  <si>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</si>
  <si>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</si>
  <si>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</si>
  <si>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</si>
  <si>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</si>
  <si>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</si>
  <si>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</si>
  <si>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</si>
  <si>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</si>
  <si>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</si>
  <si>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</si>
  <si>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</si>
  <si>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</si>
  <si>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</si>
  <si>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</si>
  <si>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</si>
  <si>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</si>
  <si>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</si>
  <si>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</si>
  <si>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</si>
  <si>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</si>
  <si>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</si>
  <si>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</si>
  <si>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</si>
  <si>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</si>
  <si>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</si>
  <si>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</si>
  <si>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</si>
  <si>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</si>
  <si>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</si>
  <si>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</si>
  <si>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</si>
  <si>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</si>
  <si>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</si>
  <si>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</si>
  <si>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</si>
  <si>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</si>
  <si>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</si>
  <si>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</si>
  <si>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</si>
  <si>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</si>
  <si>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</si>
  <si>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</si>
  <si>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</si>
  <si>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</si>
  <si>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</si>
  <si>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</si>
  <si>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</si>
  <si>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</si>
  <si>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</si>
  <si>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</si>
  <si>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</si>
  <si>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</si>
  <si>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</si>
  <si>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</si>
  <si>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</si>
  <si>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</si>
  <si>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</si>
  <si>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</si>
  <si>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</si>
  <si>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</si>
  <si>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</si>
  <si>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</si>
  <si>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</si>
  <si>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</si>
  <si>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</si>
  <si>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</si>
  <si>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</si>
  <si>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</si>
  <si>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</si>
  <si>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</si>
  <si>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</si>
  <si>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</si>
  <si>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</si>
  <si>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</si>
  <si>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</si>
  <si>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</si>
  <si>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</si>
  <si>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</si>
  <si>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</si>
  <si>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</si>
  <si>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</si>
  <si>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</si>
  <si>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</si>
  <si>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</si>
  <si>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</si>
  <si>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</si>
  <si>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</si>
  <si>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</si>
  <si>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</si>
  <si>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</si>
  <si>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</si>
  <si>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</si>
  <si>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</si>
  <si>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</si>
  <si>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</si>
  <si>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</si>
  <si>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</si>
  <si>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</si>
  <si>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</si>
  <si>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</si>
  <si>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</si>
  <si>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</si>
  <si>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</si>
  <si>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</si>
  <si>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</si>
  <si>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</si>
  <si>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</si>
  <si>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</si>
  <si>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</si>
  <si>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</si>
  <si>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</si>
  <si>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</si>
  <si>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</si>
  <si>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</si>
  <si>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</si>
  <si>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</si>
  <si>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</si>
  <si>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</si>
  <si>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</si>
  <si>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</si>
  <si>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</si>
  <si>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</si>
  <si>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</si>
  <si>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</si>
  <si>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</si>
  <si>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</si>
  <si>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</si>
  <si>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</si>
  <si>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</si>
  <si>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</si>
  <si>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</si>
  <si>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</si>
  <si>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</si>
  <si>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</si>
  <si>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</si>
  <si>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</si>
  <si>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</si>
  <si>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</si>
  <si>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</si>
  <si>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</si>
  <si>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</si>
  <si>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</si>
  <si>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</si>
  <si>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</si>
  <si>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</si>
  <si>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</si>
  <si>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</si>
  <si>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</si>
  <si>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</si>
  <si>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</si>
  <si>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</si>
  <si>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</si>
  <si>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</si>
  <si>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</si>
  <si>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</si>
  <si>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</si>
  <si>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</si>
  <si>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</si>
  <si>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</si>
  <si>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</si>
  <si>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</si>
  <si>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</si>
  <si>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</si>
  <si>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</si>
  <si>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</si>
  <si>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</si>
  <si>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</si>
  <si>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</si>
  <si>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</si>
  <si>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</si>
  <si>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</si>
  <si>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</si>
  <si>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</si>
  <si>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</si>
  <si>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</si>
  <si>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</si>
  <si>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</si>
  <si>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</si>
  <si>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</si>
  <si>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</si>
  <si>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</si>
  <si>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</si>
  <si>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</si>
  <si>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</si>
  <si>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</si>
  <si>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</si>
  <si>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</si>
  <si>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</si>
  <si>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</si>
  <si>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</si>
  <si>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</si>
  <si>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</si>
  <si>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</si>
  <si>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</si>
  <si>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</si>
  <si>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</si>
  <si>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</si>
  <si>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</si>
  <si>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</si>
  <si>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</si>
  <si>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</si>
  <si>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</si>
  <si>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</si>
  <si>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</si>
  <si>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</si>
  <si>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</si>
  <si>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</si>
  <si>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</si>
  <si>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</si>
  <si>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</si>
  <si>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</si>
  <si>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</si>
  <si>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</si>
  <si>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</si>
  <si>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</si>
  <si>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</si>
  <si>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</si>
  <si>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</si>
  <si>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</si>
  <si>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</si>
  <si>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</si>
  <si>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</si>
  <si>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</si>
  <si>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</si>
  <si>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</si>
  <si>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</si>
  <si>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</si>
  <si>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</si>
  <si>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</si>
  <si>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</si>
  <si>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</si>
  <si>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</si>
  <si>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</si>
  <si>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</si>
  <si>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</si>
  <si>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</si>
  <si>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</si>
  <si>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</si>
  <si>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</si>
  <si>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</si>
  <si>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</si>
  <si>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</si>
  <si>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</si>
  <si>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</si>
  <si>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</si>
  <si>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</si>
  <si>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</si>
  <si>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</si>
  <si>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</si>
  <si>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</si>
  <si>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</si>
  <si>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</si>
  <si>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</si>
  <si>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</si>
  <si>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</si>
  <si>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</si>
  <si>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</si>
  <si>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</si>
  <si>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</si>
  <si>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</si>
  <si>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</si>
  <si>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</si>
  <si>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</si>
  <si>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</si>
  <si>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</si>
  <si>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</si>
  <si>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</si>
  <si>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</si>
  <si>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</si>
  <si>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</si>
  <si>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</si>
  <si>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</si>
  <si>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</si>
  <si>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</si>
  <si>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</si>
  <si>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</si>
  <si>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</si>
  <si>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</si>
  <si>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</si>
  <si>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</si>
  <si>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</si>
  <si>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</si>
  <si>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</si>
  <si>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</si>
  <si>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</si>
  <si>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</si>
  <si>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</si>
  <si>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</si>
  <si>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</si>
  <si>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</si>
  <si>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</si>
  <si>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</si>
  <si>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</si>
  <si>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</si>
  <si>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</si>
  <si>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</si>
  <si>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</si>
  <si>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</si>
  <si>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</si>
  <si>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</si>
  <si>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</si>
  <si>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</si>
  <si>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</si>
  <si>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</si>
  <si>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</si>
  <si>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</si>
  <si>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</si>
  <si>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</si>
  <si>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</si>
  <si>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</si>
  <si>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</si>
  <si>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</si>
  <si>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</si>
  <si>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</si>
  <si>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</si>
  <si>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</si>
  <si>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</si>
  <si>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</si>
  <si>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</si>
  <si>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</si>
  <si>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</si>
  <si>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</si>
  <si>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</si>
  <si>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</si>
  <si>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</si>
  <si>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</si>
  <si>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</si>
  <si>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</si>
  <si>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</si>
  <si>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</si>
  <si>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</si>
  <si>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</si>
  <si>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</si>
  <si>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</si>
  <si>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</si>
  <si>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</si>
  <si>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</si>
  <si>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</si>
  <si>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</si>
  <si>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</si>
  <si>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</si>
  <si>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</si>
  <si>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</si>
  <si>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</si>
  <si>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</si>
  <si>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</si>
  <si>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</si>
  <si>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</si>
  <si>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</si>
  <si>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</si>
  <si>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</si>
  <si>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</si>
  <si>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</si>
  <si>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</si>
  <si>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</si>
  <si>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</si>
  <si>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</si>
  <si>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</si>
  <si>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</si>
  <si>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</si>
  <si>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</si>
  <si>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</si>
  <si>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</si>
  <si>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</si>
  <si>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</si>
  <si>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</si>
  <si>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</si>
  <si>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</si>
  <si>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</si>
  <si>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</si>
  <si>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</si>
  <si>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</si>
  <si>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</si>
  <si>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</si>
  <si>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</si>
  <si>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</si>
  <si>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</si>
  <si>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</si>
  <si>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</si>
  <si>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</si>
  <si>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</si>
  <si>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</si>
  <si>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</si>
  <si>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</si>
  <si>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</si>
  <si>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</si>
  <si>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</si>
  <si>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</si>
  <si>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</si>
  <si>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</si>
  <si>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</si>
  <si>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</si>
  <si>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</si>
  <si>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</si>
  <si>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</si>
  <si>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</si>
  <si>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</si>
  <si>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</si>
  <si>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</si>
  <si>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</si>
  <si>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</si>
  <si>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</si>
  <si>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</si>
  <si>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</si>
  <si>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</si>
  <si>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</si>
  <si>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</si>
  <si>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</si>
  <si>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</si>
  <si>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</si>
  <si>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</si>
  <si>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</si>
  <si>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</si>
  <si>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</si>
  <si>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</si>
  <si>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</si>
  <si>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</si>
  <si>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</si>
  <si>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</si>
  <si>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</si>
  <si>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</si>
  <si>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</si>
  <si>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</si>
  <si>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</si>
  <si>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</si>
  <si>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</si>
  <si>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</si>
  <si>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</si>
  <si>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</si>
  <si>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</si>
  <si>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</si>
  <si>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</si>
  <si>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</si>
  <si>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</si>
  <si>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</si>
  <si>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</si>
  <si>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</si>
  <si>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</si>
  <si>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</si>
  <si>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</si>
  <si>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</si>
  <si>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</si>
  <si>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</si>
  <si>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</si>
  <si>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</si>
  <si>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</si>
  <si>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</si>
  <si>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</si>
  <si>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</si>
  <si>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</si>
  <si>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</si>
  <si>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</si>
  <si>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</si>
  <si>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</si>
  <si>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</si>
  <si>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</si>
  <si>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</si>
  <si>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</si>
  <si>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</si>
  <si>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</si>
  <si>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</si>
  <si>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</si>
  <si>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</si>
  <si>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</si>
  <si>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</si>
  <si>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</si>
  <si>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</si>
  <si>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</si>
  <si>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</si>
  <si>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</si>
  <si>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</si>
  <si>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</si>
  <si>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</si>
  <si>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</si>
  <si>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</si>
  <si>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</si>
  <si>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</si>
  <si>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</si>
  <si>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</si>
  <si>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</si>
  <si>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</si>
  <si>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</si>
  <si>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</si>
  <si>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</si>
  <si>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</si>
  <si>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</si>
  <si>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</si>
  <si>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</si>
  <si>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</si>
  <si>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</si>
  <si>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</si>
  <si>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</si>
  <si>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</si>
  <si>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</si>
  <si>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</si>
  <si>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</si>
  <si>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</si>
  <si>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</si>
  <si>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</si>
  <si>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</si>
  <si>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</si>
  <si>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</si>
  <si>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</si>
  <si>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</si>
  <si>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</si>
  <si>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</si>
  <si>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</si>
  <si>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</si>
  <si>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</si>
  <si>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</si>
  <si>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</si>
  <si>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</si>
  <si>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</si>
  <si>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</si>
  <si>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</si>
  <si>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</si>
  <si>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</si>
  <si>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</si>
  <si>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</si>
  <si>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</si>
  <si>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</si>
  <si>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</si>
  <si>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</si>
  <si>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</si>
  <si>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</si>
  <si>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</si>
  <si>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</si>
  <si>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</si>
  <si>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</si>
  <si>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</si>
  <si>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</si>
  <si>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</si>
  <si>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</si>
  <si>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</si>
  <si>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</si>
  <si>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</si>
  <si>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</si>
  <si>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</si>
  <si>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</si>
  <si>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</si>
  <si>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</si>
  <si>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</si>
  <si>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</si>
  <si>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</si>
  <si>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</si>
  <si>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</si>
  <si>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</si>
  <si>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</si>
  <si>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</si>
  <si>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</si>
  <si>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</si>
  <si>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</si>
  <si>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</si>
  <si>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</si>
  <si>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</si>
  <si>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</si>
  <si>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</si>
  <si>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</si>
  <si>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</si>
  <si>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</si>
  <si>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</si>
  <si>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</si>
  <si>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</si>
  <si>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</si>
  <si>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</si>
  <si>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</si>
  <si>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</si>
  <si>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</si>
  <si>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</si>
  <si>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</si>
  <si>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</si>
  <si>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</si>
  <si>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</si>
  <si>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</si>
  <si>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</si>
  <si>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</si>
  <si>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</si>
  <si>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</si>
  <si>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</si>
  <si>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</si>
  <si>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</si>
  <si>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</si>
  <si>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</si>
  <si>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</si>
  <si>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</si>
  <si>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</si>
  <si>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</si>
  <si>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</si>
  <si>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</si>
  <si>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</si>
  <si>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</si>
  <si>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</si>
  <si>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</si>
  <si>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</si>
  <si>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</si>
  <si>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</si>
  <si>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</si>
  <si>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</si>
  <si>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</si>
  <si>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</si>
  <si>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</si>
  <si>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</si>
  <si>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</si>
  <si>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</si>
  <si>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</si>
  <si>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</si>
  <si>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</si>
  <si>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</si>
  <si>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</si>
  <si>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</si>
  <si>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</si>
  <si>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</si>
  <si>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</si>
  <si>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</si>
  <si>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</si>
  <si>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</si>
  <si>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</si>
  <si>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</si>
  <si>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</si>
  <si>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</si>
  <si>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</si>
  <si>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</si>
  <si>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</si>
  <si>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</si>
  <si>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</si>
  <si>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</si>
  <si>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</si>
  <si>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</si>
  <si>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</si>
  <si>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</si>
  <si>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</si>
  <si>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</si>
  <si>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</si>
  <si>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</si>
  <si>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</si>
  <si>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</si>
  <si>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</si>
  <si>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</si>
  <si>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</si>
  <si>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</si>
  <si>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</si>
  <si>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</si>
  <si>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</si>
  <si>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</si>
  <si>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</si>
  <si>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</si>
  <si>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</si>
  <si>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</si>
  <si>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</si>
  <si>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</si>
  <si>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</si>
  <si>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</si>
  <si>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</si>
  <si>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</si>
  <si>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</si>
  <si>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</si>
  <si>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</si>
  <si>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</si>
  <si>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</si>
  <si>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</si>
  <si>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</si>
  <si>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</si>
  <si>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</si>
  <si>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</si>
  <si>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</si>
  <si>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</si>
  <si>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</si>
  <si>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</si>
  <si>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</si>
  <si>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</si>
  <si>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</si>
  <si>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</si>
  <si>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</si>
  <si>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</si>
  <si>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</si>
  <si>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</si>
  <si>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</si>
  <si>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</si>
  <si>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</si>
  <si>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</si>
  <si>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</si>
  <si>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</si>
  <si>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</si>
  <si>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</si>
  <si>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</si>
  <si>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</si>
  <si>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</si>
  <si>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</si>
  <si>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</si>
  <si>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</si>
  <si>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</si>
  <si>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</si>
  <si>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</si>
  <si>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</si>
  <si>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</si>
  <si>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</si>
  <si>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</si>
  <si>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</si>
  <si>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</si>
  <si>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</si>
  <si>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</si>
  <si>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</si>
  <si>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</si>
  <si>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</si>
  <si>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</si>
  <si>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</si>
  <si>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</si>
  <si>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</si>
  <si>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</si>
  <si>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</si>
  <si>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</si>
  <si>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</si>
  <si>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</si>
  <si>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</si>
  <si>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</si>
  <si>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</si>
  <si>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</si>
  <si>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</si>
  <si>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</si>
  <si>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</si>
  <si>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</si>
  <si>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</si>
  <si>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</si>
  <si>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</si>
  <si>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</si>
  <si>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</si>
  <si>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</si>
  <si>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</si>
  <si>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</si>
  <si>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</si>
  <si>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</si>
  <si>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</si>
  <si>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</si>
  <si>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</si>
  <si>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</si>
  <si>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</si>
  <si>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</si>
  <si>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</si>
  <si>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</si>
  <si>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</si>
  <si>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</si>
  <si>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</si>
  <si>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</si>
  <si>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</si>
  <si>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</si>
  <si>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</si>
  <si>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</si>
  <si>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</si>
  <si>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</si>
  <si>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</si>
  <si>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</si>
  <si>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</si>
  <si>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</si>
  <si>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</si>
  <si>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</si>
  <si>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</si>
  <si>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</si>
  <si>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</si>
  <si>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</si>
  <si>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</si>
  <si>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</si>
  <si>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</si>
  <si>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</si>
  <si>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</si>
  <si>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</si>
  <si>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</si>
  <si>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</si>
  <si>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</si>
  <si>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</si>
  <si>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</si>
  <si>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</si>
  <si>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</si>
  <si>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</si>
  <si>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</si>
  <si>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</si>
  <si>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</si>
  <si>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</si>
  <si>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</si>
  <si>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</si>
  <si>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</si>
  <si>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</si>
  <si>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</si>
  <si>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</si>
  <si>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</si>
  <si>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</si>
  <si>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</si>
  <si>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</si>
  <si>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</si>
  <si>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</si>
  <si>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</si>
  <si>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</si>
  <si>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</si>
  <si>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</si>
  <si>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</si>
  <si>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</si>
  <si>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</si>
  <si>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</si>
  <si>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</si>
  <si>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</si>
  <si>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</si>
  <si>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</si>
  <si>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</si>
  <si>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</si>
  <si>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</si>
  <si>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</si>
  <si>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</si>
  <si>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</si>
  <si>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</si>
  <si>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</si>
  <si>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</si>
  <si>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</si>
  <si>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</si>
  <si>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</si>
  <si>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</si>
  <si>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</si>
  <si>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</si>
  <si>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</si>
  <si>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</si>
  <si>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</si>
  <si>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</si>
  <si>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</si>
  <si>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</si>
  <si>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</si>
  <si>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</si>
  <si>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</si>
  <si>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</si>
  <si>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</si>
  <si>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</si>
  <si>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</si>
  <si>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</si>
  <si>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</si>
  <si>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</si>
  <si>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</si>
  <si>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</si>
  <si>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</si>
  <si>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</si>
  <si>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</si>
  <si>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</si>
  <si>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</si>
  <si>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</si>
  <si>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</si>
  <si>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</si>
  <si>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</si>
  <si>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</si>
  <si>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</si>
  <si>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</si>
  <si>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</si>
  <si>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</si>
  <si>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</si>
  <si>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</si>
  <si>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</si>
  <si>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</si>
  <si>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</si>
  <si>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</si>
  <si>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</si>
  <si>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</si>
  <si>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</si>
  <si>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</si>
  <si>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</si>
  <si>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</si>
  <si>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</si>
  <si>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</si>
  <si>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</si>
  <si>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</si>
  <si>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</si>
  <si>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</si>
  <si>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</si>
  <si>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</si>
  <si>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</si>
  <si>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</si>
  <si>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</si>
  <si>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</si>
  <si>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</si>
  <si>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</si>
  <si>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</si>
  <si>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</si>
  <si>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</si>
  <si>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</si>
  <si>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</si>
  <si>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</si>
  <si>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</si>
  <si>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</si>
  <si>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</si>
  <si>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</si>
  <si>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</si>
  <si>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</si>
  <si>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</si>
  <si>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</si>
  <si>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</si>
  <si>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</si>
  <si>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</si>
  <si>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</si>
  <si>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</si>
  <si>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</si>
  <si>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</si>
  <si>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</si>
  <si>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</si>
  <si>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</si>
  <si>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</si>
  <si>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</si>
  <si>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</si>
  <si>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</si>
  <si>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</si>
  <si>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</si>
  <si>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</si>
  <si>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</si>
  <si>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</si>
  <si>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</si>
  <si>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</si>
  <si>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</si>
  <si>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</si>
  <si>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</si>
  <si>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</si>
  <si>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</si>
  <si>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</si>
  <si>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</si>
  <si>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</si>
  <si>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</si>
  <si>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</si>
  <si>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</si>
  <si>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</si>
  <si>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</si>
  <si>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</si>
  <si>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</si>
  <si>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</si>
  <si>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</si>
  <si>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</si>
  <si>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</si>
  <si>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</si>
  <si>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</si>
  <si>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</si>
  <si>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</si>
  <si>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</si>
  <si>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</si>
  <si>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</si>
  <si>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</si>
  <si>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</si>
  <si>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</si>
  <si>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</si>
  <si>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</si>
  <si>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</si>
  <si>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</si>
  <si>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</si>
  <si>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</si>
  <si>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</si>
  <si>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</si>
  <si>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</si>
  <si>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</si>
  <si>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</si>
  <si>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</si>
  <si>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</si>
  <si>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</si>
  <si>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</si>
  <si>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</si>
  <si>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</si>
  <si>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</si>
  <si>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</si>
  <si>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</si>
  <si>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</si>
  <si>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</si>
  <si>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</si>
  <si>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</si>
  <si>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</si>
  <si>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</si>
  <si>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</si>
  <si>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</si>
  <si>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</si>
  <si>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</si>
  <si>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</si>
  <si>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</si>
  <si>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</si>
  <si>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</si>
  <si>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</si>
  <si>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</si>
  <si>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</si>
  <si>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</si>
  <si>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</si>
  <si>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</si>
  <si>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</si>
  <si>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</si>
  <si>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</si>
  <si>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</si>
  <si>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</si>
  <si>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</si>
  <si>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</si>
  <si>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</si>
  <si>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</si>
  <si>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</si>
  <si>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</si>
  <si>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</si>
  <si>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</si>
  <si>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</si>
  <si>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</si>
  <si>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</si>
  <si>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</si>
  <si>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</si>
  <si>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</si>
  <si>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</si>
  <si>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</si>
  <si>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</si>
  <si>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</si>
  <si>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</si>
  <si>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</si>
  <si>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</si>
  <si>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</si>
  <si>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</si>
  <si>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</si>
  <si>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</si>
  <si>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</si>
  <si>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</si>
  <si>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</si>
  <si>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</si>
  <si>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</si>
  <si>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</si>
  <si>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</si>
  <si>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</si>
  <si>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</si>
  <si>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</si>
  <si>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</si>
  <si>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</si>
  <si>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</si>
  <si>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</si>
  <si>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</si>
  <si>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</si>
  <si>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</si>
  <si>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</si>
  <si>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</si>
  <si>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</si>
  <si>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</si>
  <si>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</si>
  <si>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</si>
  <si>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</si>
  <si>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</si>
  <si>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</si>
  <si>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</si>
  <si>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</si>
  <si>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</si>
  <si>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</si>
  <si>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</si>
  <si>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</si>
  <si>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</si>
  <si>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</si>
  <si>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</si>
  <si>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</si>
  <si>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</si>
  <si>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</si>
  <si>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</si>
  <si>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</si>
  <si>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</si>
  <si>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</si>
  <si>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</si>
  <si>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</si>
  <si>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</si>
  <si>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</si>
  <si>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</si>
  <si>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</si>
  <si>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</si>
  <si>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</si>
  <si>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</si>
  <si>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</si>
  <si>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</si>
  <si>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</si>
  <si>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</si>
  <si>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</si>
  <si>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</si>
  <si>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</si>
  <si>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</si>
  <si>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</si>
  <si>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</si>
  <si>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</si>
  <si>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</si>
  <si>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</si>
  <si>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</si>
  <si>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</si>
  <si>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</si>
  <si>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</si>
  <si>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</si>
  <si>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</si>
  <si>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</si>
  <si>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</si>
  <si>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</si>
  <si>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</si>
  <si>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</si>
  <si>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</si>
  <si>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</si>
  <si>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</si>
  <si>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</si>
  <si>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</si>
  <si>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</si>
  <si>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</si>
  <si>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</si>
  <si>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</si>
  <si>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</si>
  <si>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</si>
  <si>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</si>
  <si>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</si>
  <si>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</si>
  <si>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</si>
  <si>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</si>
  <si>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</si>
  <si>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</si>
  <si>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</si>
  <si>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</si>
  <si>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</si>
  <si>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</si>
  <si>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</si>
  <si>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</si>
  <si>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</si>
  <si>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</si>
  <si>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</si>
  <si>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</si>
  <si>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</si>
  <si>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</si>
  <si>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</si>
  <si>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</si>
  <si>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</si>
  <si>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</si>
  <si>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</si>
  <si>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</si>
  <si>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</si>
  <si>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</si>
  <si>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</si>
  <si>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</si>
  <si>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</si>
  <si>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</si>
  <si>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</si>
  <si>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</si>
  <si>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</si>
  <si>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</si>
  <si>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</si>
  <si>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</si>
  <si>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</si>
  <si>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</si>
  <si>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</si>
  <si>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</si>
  <si>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</si>
  <si>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</si>
  <si>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</si>
  <si>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</si>
  <si>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</si>
  <si>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</si>
  <si>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</si>
  <si>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</si>
  <si>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</si>
  <si>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</si>
  <si>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</si>
  <si>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</si>
  <si>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</si>
  <si>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</si>
  <si>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</si>
  <si>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</si>
  <si>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</si>
  <si>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</si>
  <si>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</si>
  <si>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</si>
  <si>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</si>
  <si>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</si>
  <si>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</si>
  <si>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</si>
  <si>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</si>
  <si>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</si>
  <si>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</si>
  <si>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</si>
  <si>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</si>
  <si>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</si>
  <si>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</si>
  <si>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</si>
  <si>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</si>
  <si>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</si>
  <si>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</si>
  <si>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</si>
  <si>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</si>
  <si>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</si>
  <si>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</si>
  <si>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</si>
  <si>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</si>
  <si>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</si>
  <si>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</si>
  <si>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</si>
  <si>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</si>
  <si>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</si>
  <si>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</si>
  <si>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</si>
  <si>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</si>
  <si>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</si>
  <si>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</si>
  <si>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</si>
  <si>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</si>
  <si>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</si>
  <si>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</si>
  <si>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</si>
  <si>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</si>
  <si>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</si>
  <si>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</si>
  <si>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</si>
  <si>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</si>
  <si>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</si>
  <si>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</si>
  <si>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</si>
  <si>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</si>
  <si>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</si>
  <si>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</si>
  <si>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</si>
  <si>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</si>
  <si>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</si>
  <si>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</si>
  <si>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</si>
  <si>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</si>
  <si>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</si>
  <si>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</si>
  <si>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</si>
  <si>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</si>
  <si>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</si>
  <si>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</si>
  <si>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</si>
  <si>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</si>
  <si>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</si>
  <si>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</si>
  <si>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</si>
  <si>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</si>
  <si>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</si>
  <si>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</si>
  <si>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</si>
  <si>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</si>
  <si>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</si>
  <si>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</si>
  <si>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</si>
  <si>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</si>
  <si>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</si>
  <si>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</si>
  <si>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</si>
  <si>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</si>
  <si>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</si>
  <si>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</si>
  <si>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</si>
  <si>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</si>
  <si>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</si>
  <si>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</si>
  <si>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</si>
  <si>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</si>
  <si>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</si>
  <si>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</si>
  <si>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</si>
  <si>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</si>
  <si>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</si>
  <si>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</si>
  <si>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</si>
  <si>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</si>
  <si>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</si>
  <si>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</si>
  <si>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</si>
  <si>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</si>
  <si>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</si>
  <si>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</si>
  <si>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</si>
  <si>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</si>
  <si>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</si>
  <si>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</si>
  <si>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</si>
  <si>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</si>
  <si>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</si>
  <si>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</si>
  <si>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</si>
  <si>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</si>
  <si>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</si>
  <si>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</si>
  <si>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</si>
  <si>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</si>
  <si>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</si>
  <si>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</si>
  <si>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</si>
  <si>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</si>
  <si>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</si>
  <si>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</si>
  <si>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</si>
  <si>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</si>
  <si>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</si>
  <si>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</si>
  <si>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</si>
  <si>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</si>
  <si>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</si>
  <si>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</si>
  <si>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</si>
  <si>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</si>
  <si>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</si>
  <si>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</si>
  <si>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</si>
  <si>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</si>
  <si>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</si>
  <si>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</si>
  <si>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</si>
  <si>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</si>
  <si>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</si>
  <si>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</si>
  <si>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</si>
  <si>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</si>
  <si>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</si>
  <si>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</si>
  <si>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</si>
  <si>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</si>
  <si>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</si>
  <si>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</si>
  <si>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</si>
  <si>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</si>
  <si>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</si>
  <si>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</si>
  <si>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</si>
  <si>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</si>
  <si>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</si>
  <si>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</si>
  <si>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</si>
  <si>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</si>
  <si>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</si>
  <si>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</si>
  <si>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</si>
  <si>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</si>
  <si>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</si>
  <si>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</si>
  <si>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</si>
  <si>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</si>
  <si>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</si>
  <si>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</si>
  <si>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</si>
  <si>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</si>
  <si>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</si>
  <si>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</si>
  <si>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</si>
  <si>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</si>
  <si>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</si>
  <si>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</si>
  <si>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</si>
  <si>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</si>
  <si>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</si>
  <si>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</si>
  <si>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</si>
  <si>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</si>
  <si>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</si>
  <si>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</si>
  <si>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</si>
  <si>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</si>
  <si>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</si>
  <si>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</si>
  <si>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</si>
  <si>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</si>
  <si>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</si>
  <si>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</si>
  <si>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</si>
  <si>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</si>
  <si>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</si>
  <si>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</si>
  <si>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</si>
  <si>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</si>
  <si>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</si>
  <si>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</si>
  <si>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</si>
  <si>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</si>
  <si>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</si>
  <si>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</si>
  <si>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</si>
  <si>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</si>
  <si>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</si>
  <si>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</si>
  <si>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</si>
  <si>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</si>
  <si>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</si>
  <si>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</si>
  <si>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</si>
  <si>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</si>
  <si>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</si>
  <si>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</si>
  <si>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</si>
  <si>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</si>
  <si>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</si>
  <si>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</si>
  <si>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</si>
  <si>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</si>
  <si>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</si>
  <si>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</si>
  <si>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</si>
  <si>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</si>
  <si>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</si>
  <si>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</si>
  <si>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</si>
  <si>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</si>
  <si>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</si>
  <si>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</si>
  <si>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</si>
  <si>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</si>
  <si>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</si>
  <si>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</si>
  <si>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</si>
  <si>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</si>
  <si>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</si>
  <si>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</si>
  <si>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</si>
  <si>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</si>
  <si>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</si>
  <si>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</si>
  <si>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</si>
  <si>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</si>
  <si>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</si>
  <si>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</si>
  <si>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</si>
  <si>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</si>
  <si>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</si>
  <si>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</si>
  <si>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</si>
  <si>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</si>
  <si>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</si>
  <si>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</si>
  <si>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</si>
  <si>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</si>
  <si>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</si>
  <si>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</si>
  <si>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</si>
  <si>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</si>
  <si>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</si>
  <si>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</si>
  <si>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</si>
  <si>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</si>
  <si>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</si>
  <si>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</si>
  <si>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</si>
  <si>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</si>
  <si>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</si>
  <si>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</si>
  <si>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</si>
  <si>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</si>
  <si>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</si>
  <si>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</si>
  <si>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</si>
  <si>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</si>
  <si>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</si>
  <si>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</si>
  <si>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</si>
  <si>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</si>
  <si>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</si>
  <si>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</si>
  <si>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</si>
  <si>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</si>
  <si>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</si>
  <si>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</si>
  <si>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</si>
  <si>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</si>
  <si>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</si>
  <si>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</si>
  <si>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</si>
  <si>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</si>
  <si>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</si>
  <si>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</si>
  <si>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</si>
  <si>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</si>
  <si>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</si>
  <si>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</si>
  <si>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</si>
  <si>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</si>
  <si>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</si>
  <si>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</si>
  <si>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</si>
  <si>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</si>
  <si>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</si>
  <si>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</si>
  <si>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</si>
  <si>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</si>
  <si>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</si>
  <si>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</si>
  <si>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</si>
  <si>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</si>
  <si>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</si>
  <si>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</si>
  <si>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</si>
  <si>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</si>
  <si>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</si>
  <si>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</si>
  <si>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</si>
  <si>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</si>
  <si>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</si>
  <si>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</si>
  <si>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</si>
  <si>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</si>
  <si>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</si>
  <si>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</si>
  <si>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</si>
  <si>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</si>
  <si>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</si>
  <si>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</si>
  <si>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</si>
  <si>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</si>
  <si>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</si>
  <si>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</si>
  <si>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</si>
  <si>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</si>
  <si>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</si>
  <si>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</si>
  <si>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</si>
  <si>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</si>
  <si>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</si>
  <si>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</si>
  <si>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</si>
  <si>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</si>
  <si>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</si>
  <si>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</si>
  <si>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</si>
  <si>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</si>
  <si>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</si>
  <si>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</si>
  <si>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</si>
  <si>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</si>
  <si>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</si>
  <si>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</si>
  <si>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</si>
  <si>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</si>
  <si>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</si>
  <si>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</si>
  <si>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</si>
  <si>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</si>
  <si>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</si>
  <si>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</si>
  <si>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</si>
  <si>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</si>
  <si>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</si>
  <si>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</si>
  <si>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</si>
  <si>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</si>
  <si>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</si>
  <si>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</si>
  <si>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</si>
  <si>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</si>
  <si>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</si>
  <si>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</si>
  <si>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</si>
  <si>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</si>
  <si>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</si>
  <si>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</si>
  <si>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</si>
  <si>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</si>
  <si>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</si>
  <si>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</si>
  <si>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</si>
  <si>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</si>
  <si>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</si>
  <si>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</si>
  <si>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</si>
  <si>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</si>
  <si>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</si>
  <si>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</si>
  <si>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</si>
  <si>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</si>
  <si>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</si>
  <si>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</si>
  <si>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</si>
  <si>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</si>
  <si>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</si>
  <si>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</si>
  <si>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</si>
  <si>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</si>
  <si>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</si>
  <si>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</si>
  <si>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</si>
  <si>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</si>
  <si>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</si>
  <si>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</si>
  <si>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</si>
  <si>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</si>
  <si>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</si>
  <si>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</si>
  <si>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</si>
  <si>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</si>
  <si>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</si>
  <si>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</si>
  <si>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</si>
  <si>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</si>
  <si>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</si>
  <si>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</si>
  <si>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</si>
  <si>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</si>
  <si>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</si>
  <si>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</si>
  <si>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</si>
  <si>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</si>
  <si>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</si>
  <si>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</si>
  <si>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</si>
  <si>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</si>
  <si>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</si>
  <si>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</si>
  <si>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</si>
  <si>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</si>
  <si>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</si>
  <si>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</si>
  <si>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</si>
  <si>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</si>
  <si>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</si>
  <si>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</si>
  <si>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</si>
  <si>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</si>
  <si>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</si>
  <si>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</si>
  <si>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</si>
  <si>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</si>
  <si>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</si>
  <si>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</si>
  <si>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</si>
  <si>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</si>
  <si>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</si>
  <si>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</si>
  <si>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</si>
  <si>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</si>
  <si>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</si>
  <si>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</si>
  <si>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</si>
  <si>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</si>
  <si>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</si>
  <si>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</si>
  <si>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</si>
  <si>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</si>
  <si>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</si>
  <si>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</si>
  <si>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</si>
  <si>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</si>
  <si>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</si>
  <si>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</si>
  <si>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</si>
  <si>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</si>
  <si>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</si>
  <si>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</si>
  <si>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</si>
  <si>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</si>
  <si>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</si>
  <si>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</si>
  <si>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</si>
  <si>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</si>
  <si>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</si>
  <si>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</si>
  <si>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</si>
  <si>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</si>
  <si>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</si>
  <si>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</si>
  <si>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</si>
  <si>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</si>
  <si>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</si>
  <si>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</si>
  <si>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</si>
  <si>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</si>
  <si>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</si>
  <si>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</si>
  <si>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</si>
  <si>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</si>
  <si>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</si>
  <si>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</si>
  <si>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</si>
  <si>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</si>
  <si>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</si>
  <si>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</si>
  <si>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</si>
  <si>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</si>
  <si>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</si>
  <si>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</si>
  <si>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</si>
  <si>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</si>
  <si>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</si>
  <si>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</si>
  <si>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</si>
  <si>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</si>
  <si>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</si>
  <si>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</si>
  <si>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</si>
  <si>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</si>
  <si>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</si>
  <si>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</si>
  <si>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</si>
  <si>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</si>
  <si>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</si>
  <si>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</si>
  <si>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</si>
  <si>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</si>
  <si>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</si>
  <si>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</si>
  <si>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</si>
  <si>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</si>
  <si>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</si>
  <si>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</si>
  <si>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</si>
  <si>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</si>
  <si>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</si>
  <si>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</si>
  <si>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</si>
  <si>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</si>
  <si>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</si>
  <si>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</si>
  <si>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</si>
  <si>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</si>
  <si>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</si>
  <si>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</si>
  <si>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</si>
  <si>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</si>
  <si>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</si>
  <si>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</si>
  <si>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</si>
  <si>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</si>
  <si>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</si>
  <si>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</si>
  <si>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</si>
  <si>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</si>
  <si>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</si>
  <si>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</si>
  <si>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</si>
  <si>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</si>
  <si>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</si>
  <si>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</si>
  <si>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</si>
  <si>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</si>
  <si>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</si>
  <si>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</si>
  <si>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</si>
  <si>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</si>
  <si>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</si>
  <si>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</si>
  <si>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</si>
  <si>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</si>
  <si>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</si>
  <si>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</si>
  <si>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</si>
  <si>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</si>
  <si>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</si>
  <si>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</si>
  <si>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</si>
  <si>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</si>
  <si>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</si>
  <si>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</si>
  <si>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</si>
  <si>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</si>
  <si>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</si>
  <si>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</si>
  <si>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</si>
  <si>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</si>
  <si>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</si>
  <si>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</si>
  <si>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</si>
  <si>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</si>
  <si>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</si>
  <si>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</si>
  <si>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</si>
  <si>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</si>
  <si>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</si>
  <si>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</si>
  <si>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</si>
  <si>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</si>
  <si>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</si>
  <si>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</si>
  <si>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</si>
  <si>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</si>
  <si>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</si>
  <si>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</si>
  <si>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</si>
  <si>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</si>
  <si>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</si>
  <si>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</si>
  <si>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</si>
  <si>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</si>
  <si>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</si>
  <si>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</si>
  <si>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</si>
  <si>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</si>
  <si>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</si>
  <si>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</si>
  <si>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</si>
  <si>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</si>
  <si>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</si>
  <si>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</si>
  <si>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</si>
  <si>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</si>
  <si>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</si>
  <si>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</si>
  <si>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</si>
  <si>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</si>
  <si>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</si>
  <si>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</si>
  <si>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</si>
  <si>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</si>
  <si>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</si>
  <si>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</si>
  <si>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</si>
  <si>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</si>
  <si>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</si>
  <si>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</si>
  <si>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</si>
  <si>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</si>
  <si>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</si>
  <si>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</si>
  <si>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</si>
  <si>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</si>
  <si>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</si>
  <si>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</si>
  <si>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</si>
  <si>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</si>
  <si>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</si>
  <si>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</si>
  <si>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</si>
  <si>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</si>
  <si>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</si>
  <si>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</si>
  <si>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</si>
  <si>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</si>
  <si>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</si>
  <si>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</si>
  <si>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</si>
  <si>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</si>
  <si>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</si>
  <si>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</si>
  <si>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</si>
  <si>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</si>
  <si>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</si>
  <si>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</si>
  <si>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</si>
  <si>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</si>
  <si>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</si>
  <si>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</si>
  <si>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</si>
  <si>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</si>
  <si>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</si>
  <si>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</si>
  <si>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</si>
  <si>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</si>
  <si>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</si>
  <si>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</si>
  <si>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</si>
  <si>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</si>
  <si>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</si>
  <si>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</si>
  <si>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</si>
  <si>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</si>
  <si>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</si>
  <si>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</si>
  <si>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</si>
  <si>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</si>
  <si>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</si>
  <si>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</si>
  <si>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</si>
  <si>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</si>
  <si>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</si>
  <si>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</si>
  <si>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</si>
  <si>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</si>
  <si>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</si>
  <si>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</si>
  <si>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</si>
  <si>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</si>
  <si>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</si>
  <si>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</si>
  <si>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</si>
  <si>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</si>
  <si>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</si>
  <si>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</si>
  <si>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</si>
  <si>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</si>
  <si>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</si>
  <si>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</si>
  <si>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</si>
  <si>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</si>
  <si>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</si>
  <si>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</si>
  <si>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</si>
  <si>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</si>
  <si>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</si>
  <si>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</si>
  <si>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</si>
  <si>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</si>
  <si>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</si>
  <si>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</si>
  <si>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</si>
  <si>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</si>
  <si>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</si>
  <si>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</si>
  <si>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</si>
  <si>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</si>
  <si>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</si>
  <si>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</si>
  <si>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</si>
  <si>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</si>
  <si>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</si>
  <si>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</si>
  <si>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</si>
  <si>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</si>
  <si>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</si>
  <si>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</si>
  <si>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</si>
  <si>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</si>
  <si>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</si>
  <si>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</si>
  <si>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</si>
  <si>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</si>
  <si>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</si>
  <si>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</si>
  <si>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</si>
  <si>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</si>
  <si>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</si>
  <si>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</si>
  <si>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</si>
  <si>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</si>
  <si>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</si>
  <si>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</si>
  <si>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</si>
  <si>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</si>
  <si>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</si>
  <si>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</si>
  <si>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</si>
  <si>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</si>
  <si>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</si>
  <si>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</si>
  <si>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</si>
  <si>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</si>
  <si>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</si>
  <si>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</si>
  <si>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</si>
  <si>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</si>
  <si>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</si>
  <si>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</si>
  <si>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</si>
  <si>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</si>
  <si>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</si>
  <si>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</si>
  <si>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</si>
  <si>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</si>
  <si>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</si>
  <si>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</si>
  <si>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</si>
  <si>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</si>
  <si>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</si>
  <si>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</si>
  <si>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</si>
  <si>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</si>
  <si>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</si>
  <si>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</si>
  <si>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</si>
  <si>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</si>
  <si>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</si>
  <si>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</si>
  <si>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</si>
  <si>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</si>
  <si>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</si>
  <si>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</si>
  <si>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</si>
  <si>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</si>
  <si>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</si>
  <si>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</si>
  <si>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</si>
  <si>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</si>
  <si>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</si>
  <si>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</si>
  <si>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</si>
  <si>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</si>
  <si>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</si>
  <si>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</si>
  <si>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</si>
  <si>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</si>
  <si>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</si>
  <si>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</si>
  <si>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</si>
  <si>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</si>
  <si>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</si>
  <si>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</si>
  <si>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</si>
  <si>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</si>
  <si>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</si>
  <si>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</si>
  <si>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</si>
  <si>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</si>
  <si>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</si>
  <si>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</si>
  <si>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</si>
  <si>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</si>
  <si>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</si>
  <si>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</si>
  <si>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</si>
  <si>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</si>
  <si>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</si>
  <si>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</si>
  <si>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</si>
  <si>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</si>
  <si>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</si>
  <si>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</si>
  <si>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</si>
  <si>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</si>
  <si>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</si>
  <si>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</si>
  <si>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</si>
  <si>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</si>
  <si>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</si>
  <si>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</si>
  <si>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</si>
  <si>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</si>
  <si>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</si>
  <si>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</si>
  <si>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</si>
  <si>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</si>
  <si>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</si>
  <si>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</si>
  <si>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</si>
  <si>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</si>
  <si>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</si>
  <si>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</si>
  <si>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</si>
  <si>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</si>
  <si>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</si>
  <si>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</si>
  <si>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</si>
  <si>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</si>
  <si>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</si>
  <si>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</si>
  <si>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</si>
  <si>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</si>
  <si>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</si>
  <si>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</si>
  <si>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</si>
  <si>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</si>
  <si>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</si>
  <si>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</si>
  <si>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</si>
  <si>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</si>
  <si>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</si>
  <si>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</si>
  <si>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</si>
  <si>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</si>
  <si>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</si>
  <si>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</si>
  <si>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</si>
  <si>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</si>
  <si>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</si>
  <si>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</si>
  <si>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</si>
  <si>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</si>
  <si>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</si>
  <si>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</si>
  <si>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</si>
  <si>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</si>
  <si>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</si>
  <si>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</si>
  <si>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</si>
  <si>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</si>
  <si>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</si>
  <si>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</si>
  <si>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</si>
  <si>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</si>
  <si>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</si>
  <si>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</si>
  <si>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</si>
  <si>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</si>
  <si>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</si>
  <si>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</si>
  <si>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</si>
  <si>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</si>
  <si>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</si>
  <si>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</si>
  <si>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</si>
  <si>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</si>
  <si>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</si>
  <si>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</si>
  <si>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</si>
  <si>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</si>
  <si>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</si>
  <si>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</si>
  <si>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</si>
  <si>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</si>
  <si>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</si>
  <si>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</si>
  <si>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</si>
  <si>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</si>
  <si>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</si>
  <si>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</si>
  <si>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</si>
  <si>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</si>
  <si>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</si>
  <si>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</si>
  <si>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</si>
  <si>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</si>
  <si>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</si>
  <si>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</si>
  <si>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</si>
  <si>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</si>
  <si>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</si>
  <si>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</si>
  <si>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</si>
  <si>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</si>
  <si>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</si>
  <si>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</si>
  <si>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</si>
  <si>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</si>
  <si>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</si>
  <si>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</si>
  <si>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</si>
  <si>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</si>
  <si>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</si>
  <si>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</si>
  <si>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</si>
  <si>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</si>
  <si>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</si>
  <si>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</si>
  <si>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</si>
  <si>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</si>
  <si>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</si>
  <si>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</si>
  <si>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</si>
  <si>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</si>
  <si>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</si>
  <si>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</si>
  <si>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</si>
  <si>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</si>
  <si>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</si>
  <si>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</si>
  <si>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</si>
  <si>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</si>
  <si>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</si>
  <si>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</si>
  <si>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</si>
  <si>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</si>
  <si>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</si>
  <si>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</si>
  <si>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</si>
  <si>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</si>
  <si>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</si>
  <si>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</si>
  <si>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</si>
  <si>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</si>
  <si>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</si>
  <si>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</si>
  <si>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</si>
  <si>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</si>
  <si>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</si>
  <si>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</si>
  <si>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</si>
  <si>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</si>
  <si>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</si>
  <si>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</si>
  <si>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</si>
  <si>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</si>
  <si>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</si>
  <si>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</si>
  <si>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</si>
  <si>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</si>
  <si>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</si>
  <si>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</si>
  <si>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</si>
  <si>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</si>
  <si>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</si>
  <si>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</si>
  <si>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</si>
  <si>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</si>
  <si>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</si>
  <si>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</si>
  <si>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</si>
  <si>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</si>
  <si>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</si>
  <si>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</si>
  <si>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</si>
  <si>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</si>
  <si>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</si>
  <si>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</si>
  <si>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</si>
  <si>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</si>
  <si>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</si>
  <si>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</si>
  <si>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</si>
  <si>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</si>
  <si>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</si>
  <si>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</si>
  <si>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</si>
  <si>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</si>
  <si>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</si>
  <si>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</si>
  <si>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</si>
  <si>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</si>
  <si>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</si>
  <si>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</si>
  <si>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</si>
  <si>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</si>
  <si>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</si>
  <si>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</si>
  <si>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</si>
  <si>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</si>
  <si>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</si>
  <si>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</si>
  <si>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</si>
  <si>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</si>
  <si>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</si>
  <si>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</si>
  <si>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</si>
  <si>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</si>
  <si>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</si>
  <si>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</si>
  <si>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</si>
  <si>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</si>
  <si>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</si>
  <si>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</si>
  <si>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</si>
  <si>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</si>
  <si>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</si>
  <si>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</si>
  <si>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</si>
  <si>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</si>
  <si>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</si>
  <si>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HLMD2492</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</si>
  <si>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</si>
  <si>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</si>
  <si>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</si>
  <si>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</si>
  <si>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</si>
  <si>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</si>
  <si>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</si>
  <si>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</si>
  <si>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</si>
  <si>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</si>
  <si>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</si>
  <si>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</si>
  <si>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</si>
  <si>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60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</si>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</sst>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299.8695971064808</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45962.818022800922</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45962.818022800922</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45962.818022800922</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45962.818022800922</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45962.818022800922</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45962.818022800922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45962.818022800922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45962.818022800922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45962.818022800922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45962.818022800922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45962.818022800922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45962.818022800922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45962.818022800922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45962.818022800922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45962.818022800922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45962.818022800922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45962.818022800922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45962.818022800922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45962.818022800922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45962.818022800922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45962.818022800922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45962.818022800922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45962.818022800922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45962.818022800922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45962.818022800922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45962.818022800922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45962.818022800922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45962.818022800922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45962.818022800922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45962.818022800922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45962.818022800922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45962.818022800922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45962.818022800922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45962.818022800922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45962.818022800922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45962.818022800922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45962.818022800922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45962.818022800922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45962.818022800922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45962.818022800922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45962.818022800922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45962.818022800922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45962.818022800922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45962.818022800922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45962.818022800922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45962.818022800922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45962.818022800922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45962.818022800922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45962.818022800922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45962.818022800922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45962.818022800922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45962.818022800922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45962.818022800922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45962.818022800922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45962.818022800922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45962.818022800922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45962.818022800922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45962.818022800922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45962.818022800922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45962.818022800922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45962.818022800922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45962.818022800922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45962.818022800922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45962.818022800922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45962.818022800922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45962.818022800922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45962.818022800922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45962.818022800922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45962.818022800922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45962.818022800922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45962.818022800922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45962.818022800922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45962.818022800922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45962.818022800922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45962.818022800922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45962.818022800922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45962.818022800922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45962.818022800922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45962.818022800922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45962.818022800922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45962.818022800922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45962.818022800922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45962.818022800922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45962.818022800922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45962.818022800922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45962.818022800922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45962.818022800922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45962.818022800922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45962.818022800922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45962.818022800922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45962.818022800922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45962.818022800922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45962.818022800922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45962.818022800922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45962.818022800922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45962.818022800922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45962.818022800922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45962.818022800922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45962.818022800922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45962.818022800922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45962.818022800922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45962.818022800922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45962.818022800922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45962.818022800922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45962.818022800922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45962.818022800922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45962.818022800922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45962.818022800922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45962.818022800922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45962.818022800922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45962.818022800922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45962.818022800922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45962.818022800922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45962.818022800922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45962.818022800922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45962.818022800922</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45962.818022800922</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4AF0850E-C994-4C93-9670-8F2C1E6ACCB7}"/>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137.81818483796087</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4.0759394675915246</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45962.818022800922</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45962.818022800922</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45962.818022800922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45962.818022800922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45962.818022800922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45962.818022800922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45962.818022800922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45962.818022800922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45962.818022800922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45962.818022800922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45962.818022800922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45962.818022800922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45962.818022800922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45962.818022800922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45962.818022800922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45962.818022800922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45962.818022800922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45962.818022800922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45962.818022800922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45962.818022800922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45962.818022800922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45962.818022800922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45962.818022800922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45962.818022800922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45962.818022800922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45962.818022800922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45962.818022800922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45962.818022800922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45962.818022800922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45962.818022800922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45962.818022800922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45962.818022800922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45962.818022800922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45962.818022800922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45962.818022800922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45962.818022800922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45962.818022800922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45962.818022800922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45962.818022800922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45962.818022800922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45962.818022800922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45962.818022800922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45962.818022800922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45962.818022800922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45962.818022800922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45962.818022800922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45962.818022800922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45962.818022800922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45962.818022800922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45962.818022800922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45962.818022800922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45962.818022800922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45962.818022800922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45962.818022800922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45962.818022800922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45962.818022800922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45962.818022800922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45962.818022800922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45962.818022800922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45962.818022800922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45962.818022800922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45962.818022800922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45962.818022800922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45962.818022800922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45962.818022800922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45962.818022800922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45962.818022800922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45962.818022800922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45962.818022800922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45962.818022800922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45962.818022800922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45962.818022800922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45962.818022800922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45962.818022800922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45962.818022800922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45962.818022800922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45962.818022800922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45962.818022800922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45962.818022800922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45962.818022800922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45962.818022800922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45962.818022800922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45962.818022800922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45962.818022800922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45962.818022800922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45962.818022800922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45962.818022800922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45962.818022800922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45962.818022800922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45962.818022800922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45962.818022800922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45962.818022800922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45962.818022800922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45962.818022800922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45962.818022800922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45962.818022800922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45962.818022800922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45962.818022800922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45962.818022800922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45962.818022800922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45962.818022800922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45962.818022800922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45962.818022800922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45962.818022800922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45962.818022800922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45962.818022800922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45962.818022800922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45962.818022800922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45962.818022800922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45962.818022800922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45962.818022800922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45962.818022800922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45962.818022800922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45962.818022800922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45962.818022800922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45962.818022800922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45962.818022800922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45962.818022800922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45962.818022800922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45962.818022800922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45962.818022800922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45962.818022800922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45962.818022800922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45962.818022800922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45962.818022800922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45962.818022800922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45962.818022800922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45962.818022800922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45962.818022800922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45962.818022800922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45962.818022800922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45962.818022800922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45962.818022800922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45962.818022800922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45962.818022800922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45962.818022800922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45962.818022800922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45962.818022800922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45962.818022800922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45962.818022800922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45962.818022800922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45962.818022800922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45962.818022800922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45962.818022800922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45962.818022800922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45962.818022800922</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45962.818023032407</v>
      </c>
      <c r="H2" s="22"/>
      <c r="I2" s="19" t="str">
        <f>IFERROR(VLOOKUP(D3,DB!A:F,6,0),"")</f>
        <v/>
      </c>
      <c r="J2" s="18" t="str">
        <f>IFERROR(VLOOKUP(D3,DB!A:G,7,0),"")</f>
        <v/>
      </c>
      <c r="K2" s="46"/>
      <c r="L2" s="23" t="str">
        <f>IFERROR(VLOOKUP(D3,DB!A:I,9,0),"")</f>
        <v/>
      </c>
    </row>
    <row r="3" spans="1:13" ht="15" customHeight="1">
      <c r="A3" s="19"/>
      <c r="B3" s="62" t="str">
        <f>IFERROR(VLOOKUP(#REF!,DB!A:K,11,0),"")</f>
        <v/>
      </c>
      <c r="C3" s="18"/>
      <c r="D3" s="171"/>
      <c r="E3" s="18"/>
      <c r="F3" s="20"/>
      <c r="G3" s="21">
        <f t="shared" ca="1" si="0"/>
        <v>45962.818023032407</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45962.818023032407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45962.818023032407</v>
      </c>
      <c r="H5" s="22"/>
      <c r="I5" s="19" t="str">
        <f>IFERROR(VLOOKUP(D5,DB!A:F,6,0),"")</f>
        <v/>
      </c>
      <c r="J5" s="18" t="str">
        <f>IFERROR(VLOOKUP(D5,DB!A:G,7,0),"")</f>
        <v/>
      </c>
      <c r="K5" s="46"/>
      <c r="L5" s="23" t="str">
        <f>IFERROR(VLOOKUP(D5,DB!A:I,9,0),"")</f>
        <v/>
      </c>
    </row>
    <row r="6" spans="1:13" ht="15" customHeight="1">
      <c r="A6" s="19"/>
      <c r="B6" s="62" t="str">
        <f>IFERROR(VLOOKUP(D6,DB!A:K,11,0),"")</f>
        <v/>
      </c>
      <c r="C6" s="18"/>
      <c r="D6" s="62" t="s">
        <v>39109</v>
      </c>
      <c r="E6" s="18"/>
      <c r="F6" s="20"/>
      <c r="G6" s="21">
        <f t="shared" ca="1" si="0"/>
        <v>45962.818023032407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45962.818023032407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45962.818023032407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45962.818023032407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45962.818023032407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45962.818023032407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45962.818023032407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45962.818023032407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45962.818023032407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45962.818023032407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45962.818023032407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45962.818023032407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45962.818023032407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45962.818023032407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45962.818023032407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45962.818023032407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45962.818023032407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45962.818023032407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45962.818023032407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45962.818023032407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45962.818023032407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45962.818023032407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45962.818023032407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45962.818023032407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45962.818023032407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45962.818023032407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45962.818023032407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45962.818023032407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45962.818023032407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45962.818023032407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45962.818023032407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45962.818023032407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45962.818023032407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45962.818023032407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45962.818023032407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45962.818023032407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45962.818023032407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45962.818023032407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45962.818023032407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45962.818023032407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45962.818023032407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45962.818023032407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45962.818023032407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45962.818023032407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45962.818023032407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45962.818023032407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45962.818023032407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45962.818023032407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45962.818023032407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45962.818023032407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45962.818023032407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45962.818023032407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45962.818023032407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45962.818023032407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45962.818023032407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45962.818023032407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45962.818023032407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45962.818023032407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45962.818023032407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45962.818023032407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45962.818023032407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45962.818023032407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45962.818023032407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45962.818023032407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45962.818023032407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45962.818023032407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45962.818023032407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45962.818023032407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45962.818023032407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45962.818023032407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45962.818023032407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45962.818023032407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45962.818023032407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45962.818023032407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45962.818023032407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45962.818023032407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45962.818023032407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45962.818023032407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45962.818023032407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45962.818023032407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45962.818023032407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45962.818023032407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45962.818023032407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45962.818023032407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45962.818023032407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45962.818023032407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45962.818023032407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45962.818023032407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45962.818023032407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45962.818023032407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45962.818023032407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45962.818023032407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45962.818023032407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45962.818023032407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45962.818023032407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45962.818023032407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45962.818023032407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45962.818023032407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45962.818023032407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45962.818023032407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45962.818023032407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45962.818023032407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45962.818023032407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45962.818023032407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45962.818023032407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45962.818023032407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45962.818023032407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45962.818023032407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45962.818023032407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45962.818023032407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45962.818023032407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45962.818023032407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45962.818023032407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45962.818023032407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45962.818023032407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45962.818023032407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45962.818023032407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45962.818023032407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45962.818023032407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45962.818023032407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45962.818023032407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45962.818023032407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45962.818023032407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45962.818023032407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45962.818023032407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45962.818023032407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45962.818023032407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45962.818023032407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45962.818023032407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45962.818023032407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45962.818023032407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45962.818023032407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45962.818023032407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45962.818023032407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45962.818023032407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45962.818023032407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45962.818023032407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45962.818023032407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45962.818023032407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45962.818023032407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45962.818023032407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45962.818023032407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45962.818023032407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45962.818023032407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45962.818023032407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45962.818023032407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45962.818023032407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45962.818023032407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45962.818023032407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45962.818023032407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45962.818023032407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45962.818023032407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45962.818023032407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45962.818023032407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45962.818023032407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45962.818023032407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45962.818023032407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45962.818023032407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45962.818023032407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45962.818023032407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45962.818023032407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45962.818023032407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45962.818023032407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45962.818023032407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45962.818023032407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45962.818023032407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45962.818023032407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45962.818023032407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45962.818023032407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45962.818023032407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45962.818023032407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45962.818023032407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45962.818023032407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45962.818023032407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45962.818023032407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45962.818023032407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45962.818023032407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45962.818023032407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45962.818023032407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45962.818023032407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45962.818023032407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45962.818023032407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45962.818023032407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45962.818023032407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45962.818023032407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45962.818023032407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45962.818023032407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45962.818023032407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45962.818023032407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45962.818023032407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45962.818023032407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45962.818023032407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45962.818023032407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45962.818023032407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45962.818023032407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45962.818023032407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45962.818023032407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45962.818023032407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45962.818023032407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45962.818023032407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45962.818023032407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45962.818023032407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45962.818023032407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45962.818023032407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45962.818023032407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45962.818023032407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45962.818023032407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45962.818023032407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45962.818023032407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45962.818023032407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45962.818023032407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45962.818023032407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45962.818023032407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45962.818023032407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45962.818023032407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45962.818023032407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45962.818023032407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45962.818023032407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45962.818023032407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45962.818023032407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45962.818023032407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45962.818023032407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45962.818023032407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45962.818023032407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45962.818023032407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45962.818023032407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45962.818023032407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45962.818023032407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45962.818023032407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45962.818023032407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45962.818023032407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45962.818023032407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45962.818023032407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45962.818023032407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45962.818023032407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45962.818023032407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45962.818023032407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45962.818023032407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45962.818023032407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45962.818023032407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45962.818023032407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45962.818023032407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45962.818023032407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45962.818023032407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45962.818023032407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45962.818023032407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45962.818023032407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45962.818023032407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45962.818023032407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45962.818023032407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45962.818023032407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45962.818023032407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45962.818023032407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45962.818023032407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45962.818023032407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45962.818023032407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45962.818023032407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45962.818023032407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45962.818023032407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45962.818023032407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45962.818023032407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45962.818023032407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45962.818023032407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45962.818023032407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45962.818023032407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45962.818023032407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45962.818023032407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45962.818023032407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45962.818023032407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45962.818023032407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45962.818023032407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45962.818023032407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45962.818023032407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45962.818023032407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45962.818023032407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45962.818023032407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45962.818023032407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45962.818023032407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45962.818023032407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45962.818023032407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45962.818023032407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45962.818023032407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45962.818023032407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45962.818023032407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45962.818023032407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45962.818023032407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45962.818023032407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45962.818023032407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45962.818023032407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45962.818023032407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45962.818023032407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45962.818023032407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45962.818023032407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45962.818023032407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45962.818023032407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45962.818023032407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45962.818023032407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45962.818023032407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45962.818023032407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45962.818023032407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45962.818023032407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45962.818023032407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45962.818023032407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45962.818023032407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45962.818023032407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45962.818023032407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45962.818023032407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45962.818023032407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45962.818023032407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45962.818023032407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45962.818023032407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45962.818023032407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45962.818023032407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45962.818023032407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45962.818023032407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45962.818023032407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45962.818023032407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45962.818023032407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45962.818023032407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45962.818023032407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45962.818023032407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45962.818023032407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45962.818023032407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45962.818023032407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45962.818023032407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45962.818023032407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45962.818023032407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45962.818023032407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45962.818023032407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45962.818023032407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45962.818023032407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45962.818023032407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45962.818023032407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45962.818023032407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45962.818023032407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45962.818023032407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45962.818023032407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45962.818023032407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45962.818023032407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45962.818023032407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45962.818023032407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45962.818023032407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45962.818023032407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45962.818023032407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45962.818023032407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45962.818023032407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45962.818023032407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45962.818023032407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45962.818023032407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45962.818023032407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45962.818023032407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45962.818023032407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45962.818023032407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45962.818023032407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45962.818023032407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45962.818023032407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45962.818023032407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45962.818023032407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45962.818023032407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45962.818023032407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45962.818023032407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45962.818023032407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45962.818023032407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45962.818023032407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45962.818023032407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45962.818023032407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45962.818023032407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45962.818023032407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45962.818023032407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45962.818023032407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45962.818023032407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45962.818023032407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45962.818023032407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45962.818023032407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45962.818023032407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45962.818023032407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45962.818023032407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45962.818023032407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45962.818023032407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45962.818023032407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45962.818023032407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45962.818023032407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45962.818023032407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45962.818023032407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45962.818023032407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45962.818023032407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45962.818023032407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45962.818023032407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45962.818023032407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45962.818023032407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45962.818023032407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45962.818023032407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45962.818023032407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45962.818023032407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45962.818023032407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45962.818023032407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45962.818023032407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45962.818023032407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45962.818023032407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45962.818023032407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45962.818023032407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45962.818023032407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45962.818023032407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45962.818023032407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45962.818023032407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45962.818023032407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45962.818023032407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45962.818023032407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45962.818023032407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45962.818023032407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45962.818023032407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45962.818023032407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45962.818023032407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45962.818023032407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45962.818023032407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45962.818023032407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45962.818023032407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45962.818023032407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45962.818023032407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45962.818023032407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45962.818023032407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45962.818023032407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45962.818023032407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45962.818023032407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45962.818023032407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45962.818023032407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45962.818023032407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45962.818023032407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45962.818023032407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45962.818023032407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45962.818023032407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45962.818023032407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45962.818023032407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45962.818023032407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45962.818023032407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45962.818023032407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45962.818023032407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45962.818023032407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45962.818023032407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45962.818023032407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45962.818023032407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45962.818023032407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45962.818023032407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45962.818023032407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45962.818023032407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45962.818023032407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45962.818023032407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45962.818023032407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45962.818023032407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45962.818023032407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45962.818023032407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45962.818023032407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45962.818023032407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45962.818023032407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45962.818023032407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45962.818023032407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45962.818023032407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45962.818023032407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45962.818023032407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45962.818023032407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45962.818023032407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45962.818023032407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45962.818023032407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45962.818023032407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45962.818023032407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45962.818023032407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45962.818023032407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45962.818023032407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45962.818023032407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45962.818023032407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45962.818023032407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45962.818023032407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45962.818023032407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45962.818023032407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45962.818023032407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45962.818023032407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45962.818023032407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45962.818023032407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45962.818023032407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45962.818023032407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45962.818023032407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45962.818023032407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45962.818023032407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45962.818023032407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45962.818023032407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45962.818023032407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45962.818023032407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45962.818023032407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45962.818023032407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45962.818023032407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45962.818023032407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45962.818023032407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45962.818023032407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45962.818023032407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45962.818023032407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45962.818023032407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45962.818023032407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45962.818023032407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45962.818023032407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45962.818023032407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45962.818023032407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45962.818023032407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45962.818023032407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45962.818023032407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45962.818023032407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45962.818023032407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45962.818023032407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45962.818023032407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45962.818023032407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45962.818023032407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45962.818023032407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45962.818023032407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45962.818023032407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45962.818023032407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45962.818023032407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45962.818023032407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45962.818023032407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45962.818023032407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45962.818023032407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45962.818023032407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45962.818023032407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45962.818023032407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45962.818023032407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45962.818023032407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45962.818023032407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45962.818023032407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45962.818023032407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45962.818023032407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45962.818023032407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45962.818023032407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45962.818023032407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45962.818023032407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45962.818023032407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45962.818023032407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45962.818023032407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45962.818023032407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45962.818023032407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45962.818023032407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45962.818023032407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45962.818023032407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45962.818023032407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45962.818023032407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45962.818023032407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45962.818023032407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45962.818023032407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45962.818023032407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45962.818023032407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45962.818023032407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45962.818023032407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45962.818023032407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45962.818023032407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45962.818023032407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45962.818023032407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45962.818023032407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45962.818023032407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45962.818023032407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45962.818023032407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45962.818023032407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45962.818023032407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45962.818023032407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45962.818023032407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45962.818023032407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45962.818023032407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45962.818023032407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45962.818023032407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45962.818023032407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45962.818023032407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45962.818023032407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45962.818023032407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45962.818023032407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45962.818023032407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45962.818023032407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45962.818023032407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45962.818023032407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45962.818023032407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45962.818023032407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45962.818023032407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45962.818023032407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45962.818023032407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45962.818023032407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45962.818023032407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45962.818023032407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45962.818023032407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45962.818023032407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45962.818023032407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45962.818023032407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45962.818023032407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45962.818023032407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45962.818023032407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45962.818023032407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45962.818023032407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45962.818023032407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45962.818023032407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45962.818023032407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45962.818023032407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45962.818023032407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45962.818023032407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45962.818023032407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45962.818023032407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45962.818023032407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45962.818023032407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45962.818023032407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45962.818023032407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45962.818023032407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45962.818023032407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45962.818023032407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45962.818023032407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45962.818023032407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45962.818023032407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45962.818023032407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45962.818023032407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45962.818023032407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45962.818023032407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45962.818023032407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45962.818023032407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45962.818023032407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45962.818023032407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45962.818023032407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45962.818023032407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45962.818023032407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45962.818023032407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45962.818023032407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45962.818023032407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45962.818023032407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45962.818023032407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45962.818023032407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45962.818023032407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45962.818023032407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45962.818023032407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45962.818023032407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45962.818023032407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45962.818023032407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45962.818023032407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45962.818023032407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45962.818023032407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45962.818023032407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45962.818023032407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45962.818023032407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45962.818023032407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45962.818023032407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45962.818023032407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45962.818023032407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45962.818023032407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45962.818023032407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45962.818023032407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45962.818023032407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45962.818023032407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45962.818023032407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45962.818023032407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45962.818023032407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45962.818023032407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45962.818023032407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45962.818023032407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45962.818023032407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45962.818023032407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45962.818023032407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45962.818023032407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45962.818023032407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45962.818023032407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45962.818023032407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45962.818023032407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45962.818023032407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45962.818023032407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45962.818023032407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45962.818023032407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45962.818023032407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45962.818023032407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45962.818023032407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45962.818023032407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45962.818023032407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45962.818023032407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45962.818023032407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45962.818023032407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45962.818023032407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45962.818023032407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45962.818023032407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45962.818023032407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45962.818023032407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45962.818023032407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45962.818023032407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45962.818023032407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45962.818023032407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45962.818023032407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45962.818023032407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45962.818023032407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45962.818023032407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45962.818023032407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45962.818023032407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45962.818023032407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45962.818023032407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45962.818023032407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45962.818023032407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45962.818023032407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45962.818023032407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45962.818023032407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45962.818023032407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45962.818023032407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45962.818023032407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45962.818023032407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45962.818023032407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45962.818023032407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45962.818023032407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45962.818023032407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45962.818023032407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45962.818023032407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45962.818023032407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45962.818023032407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45962.818023032407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45962.818023032407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45962.818023032407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45962.818023032407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45962.818023032407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45962.818023032407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45962.818023032407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45962.818023032407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45962.818023032407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45962.818023032407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45962.818023032407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45962.818023032407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45962.818023032407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45962.818023032407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45962.818023032407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45962.818023032407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45962.818023032407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45962.818023032407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45962.818023032407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45962.818023032407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45962.818023032407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45962.818023032407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45962.818023032407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45962.818023032407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45962.818023032407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45962.818023032407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45962.818023032407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45962.818023032407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45962.818023032407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45962.818023032407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45962.818023032407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45962.818023032407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45962.818023032407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45962.818023032407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45962.818023032407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45962.818023032407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45962.818023032407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45962.818023032407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45962.818023032407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45962.818023032407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45962.818023032407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45962.818023032407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45962.818023032407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45962.818023032407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45962.818023032407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45962.818023032407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45962.818023032407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45962.818023032407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45962.818023032407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45962.818023032407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45962.818023032407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45962.818023032407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45962.818023032407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45962.818023032407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45962.818023032407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45962.818023032407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45962.818023032407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45962.818023032407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45962.818023032407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45962.818023032407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45962.818023032407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45962.818023032407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45962.818023032407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45962.818023032407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45962.818023032407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45962.818023032407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45962.818023032407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45962.818023032407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45962.818023032407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45962.818023032407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45962.818023032407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45962.818023032407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45962.818023032407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45962.818023032407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45962.818023032407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45962.818023032407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45962.818023032407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45962.818023032407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45962.818023032407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45962.818023032407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45962.818023032407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45962.818023032407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45962.818023032407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45962.818023032407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45962.818023032407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45962.818023032407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45962.818023032407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45962.818023032407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45962.818023032407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45962.818023032407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45962.818023032407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45962.818023032407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45962.818023032407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45962.818023032407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45962.818023032407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45962.818023032407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45962.818023032407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45962.818023032407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45962.818023032407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45962.818023032407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45962.818023032407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45962.818023032407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45962.818023032407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45962.818023032407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45962.818023032407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45962.818023032407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45962.818023032407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45962.818023032407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45962.818023032407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45962.818023032407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45962.818023032407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45962.818023032407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45962.818023032407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45962.818023032407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45962.818023032407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45962.818023032407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45962.818023032407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45962.818023032407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45962.818023032407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45962.818023032407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45962.818023032407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45962.818023032407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45962.818023032407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45962.818023032407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45962.818023032407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45962.818023032407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45962.818023032407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45962.818023032407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45962.818023032407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45962.818023032407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45962.818023032407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45962.818023032407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45962.818023032407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45962.818023032407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45962.818023032407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45962.818023032407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45962.818023032407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45962.818023032407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45962.818023032407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45962.818023032407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45962.818023032407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45962.818023032407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45962.818023032407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45962.818023032407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45962.818023032407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45962.818023032407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45962.818023032407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45962.818023032407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45962.818023032407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45962.818023032407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45962.818023032407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45962.818023032407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45962.818023032407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45962.818023032407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45962.818023032407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45962.818023032407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45962.818023032407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45962.818023032407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45962.818023032407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45962.818023032407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45962.818023032407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45962.818023032407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45962.818023032407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45962.818023032407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45962.818023032407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45962.818023032407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45962.818023032407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45962.818023032407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45962.818023032407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45962.818023032407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45962.818023032407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45962.818023032407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45962.818023032407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45962.818023032407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45962.818023032407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45962.818023032407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45962.818023032407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45962.818023032407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45962.818023032407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45962.818023032407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45962.818023032407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45962.818023032407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45962.818023032407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45962.818023032407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45962.818023032407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45962.818023032407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45962.818023032407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45962.818023032407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45962.818023032407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45962.818023032407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45962.818023032407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45962.818023032407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45962.818023032407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45962.818023032407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45962.818023032407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45962.818023032407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45962.818023032407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45962.818023032407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45962.818023032407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45962.818023032407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45962.818023032407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45962.818023032407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45962.818023032407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45962.818023032407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45962.818023032407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45962.818023032407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45962.818023032407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45962.818023032407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45962.818023032407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45962.818023032407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45962.818023032407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45962.818023032407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45962.818023032407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45962.818023032407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45962.818023032407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45962.818023032407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45962.818023032407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45962.818023032407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45962.818023032407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45962.818023032407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45962.818023032407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45962.818023032407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45962.818023032407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45962.818023032407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45962.818023032407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45962.818023032407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45962.818023032407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45962.818023032407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45962.818023032407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45962.818023032407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45962.818023032407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45962.818023032407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45962.818023032407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45962.818023032407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45962.818023032407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45962.818023032407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45962.818023032407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45962.818023032407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45962.818023032407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45962.818023032407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45962.818023032407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45962.818023032407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45962.818023032407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45962.818023032407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45962.818023032407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45962.818023032407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45962.818023032407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45962.818023032407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45962.818023032407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45962.818023032407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45962.818023032407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45962.818023032407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45962.818023032407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45962.818023032407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45962.818023032407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45962.818023032407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45962.818023032407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45962.818023032407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45962.818023032407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45962.818023032407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45962.818023032407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45962.818023032407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45962.818023032407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45962.818023032407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45962.818023032407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45962.818023032407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45962.818023032407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45962.818023032407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45962.818023032407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45962.818023032407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45962.818023032407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45962.818023032407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45962.818023032407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45962.818023032407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45962.818023032407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45962.818023032407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45962.818023032407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45962.818023032407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45962.818023032407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45962.818023032407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45962.818023032407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45962.818023032407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45962.818023032407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45962.818023032407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45962.818023032407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45962.818023032407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45962.818023032407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45962.818023032407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45962.818023032407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45962.818023032407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45962.818023032407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45962.818023032407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45962.818023032407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45962.818023032407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45962.818023032407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45962.818023032407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45962.818023032407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45962.818023032407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45962.818023032407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45962.818023032407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45962.818023032407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45962.818023032407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45962.818023032407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45962.818023032407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45962.818023032407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45962.818023032407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45962.818023032407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45962.818023032407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45962.818023032407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45962.818023032407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45962.818023032407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45962.818023032407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45962.818023032407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45962.818023032407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45962.818023032407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45962.818023032407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45962.818023032407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45962.818023032407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45962.818023032407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45962.818023032407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45962.818023032407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45962.818023032407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45962.818023032407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45962.818023032407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45962.818023032407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45962.818023032407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45962.818023032407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45962.818023032407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45962.818023032407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45962.818023032407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45962.818023032407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45962.818023032407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45962.818023032407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45962.818023032407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45962.818023032407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45962.818023032407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45962.818023032407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45962.818023032407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45962.818023032407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45962.818023032407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45962.818023032407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45962.818023032407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45962.818023032407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45962.818023032407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45962.818023032407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45962.818023032407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45962.818023032407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45962.818023032407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45962.818023032407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45962.818023032407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45962.818023032407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45962.818023032407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45962.818023032407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45962.818023032407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45962.818023032407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45962.818023032407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45962.818023032407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45962.818023032407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45962.818023032407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45962.818023032407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45962.818023032407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45962.818023032407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45962.818023032407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45962.818023032407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45962.818023032407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45962.818023032407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45962.818023032407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45962.818023032407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45962.818023032407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45962.818023032407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45962.818023032407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45962.818023032407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45962.818023032407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45962.818023032407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45962.818023032407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45962.818023032407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45962.818023032407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45962.818023032407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45962.818023032407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39110</v>
      </c>
      <c r="B2" s="93" t="str">
        <f>IFERROR(VLOOKUP(D2,DB!A:K,11,0),"")</f>
        <v>R4</v>
      </c>
      <c r="C2" s="96">
        <v>1</v>
      </c>
      <c r="D2" s="93" t="s">
        <v>35092</v>
      </c>
      <c r="E2" s="97" t="s">
        <v>39021</v>
      </c>
      <c r="F2" s="98">
        <v>45703.480717592596</v>
      </c>
      <c r="G2" s="99">
        <f ca="1">IFERROR(NOW()-F2,"")</f>
        <v>259.33730520832614</v>
      </c>
      <c r="H2" s="98">
        <v>45703.474768518521</v>
      </c>
      <c r="I2" s="98" t="str">
        <f>IFERROR(VLOOKUP(D2,DB!A:F,6,0),"")</f>
        <v>SCECO</v>
      </c>
      <c r="J2" s="98" t="str">
        <f>IFERROR(VLOOKUP(D2,DB!A:G,7,0),"")</f>
        <v>Dead</v>
      </c>
      <c r="K2" s="100" t="s">
        <v>39111</v>
      </c>
      <c r="L2" s="93" t="str">
        <f>IFERROR(VLOOKUP(D2,DB!A:I,9,0),"")</f>
        <v>Latis</v>
      </c>
    </row>
    <row r="3" spans="1:16" ht="26.25" customHeight="1">
      <c r="A3" s="168" t="s">
        <v>39112</v>
      </c>
      <c r="B3" s="118" t="str">
        <f>IFERROR(VLOOKUP(D3,DB!A:K,11,0),"")</f>
        <v>R4</v>
      </c>
      <c r="C3" s="119">
        <v>1</v>
      </c>
      <c r="D3" s="93" t="s">
        <v>28974</v>
      </c>
      <c r="E3" s="97" t="s">
        <v>39021</v>
      </c>
      <c r="F3" s="122">
        <v>45960.96875</v>
      </c>
      <c r="G3" s="123">
        <f ca="1">IFERROR(NOW()-F3,"")</f>
        <v>1.8492728009223356</v>
      </c>
      <c r="H3" s="122">
        <v>45960.963101851848</v>
      </c>
      <c r="I3" s="118" t="str">
        <f>IFERROR(VLOOKUP(D3,DB!A:F,6,0),"")</f>
        <v>SCECO</v>
      </c>
      <c r="J3" s="118" t="str">
        <f>IFERROR(VLOOKUP(D3,DB!A:G,7,0),"")</f>
        <v>Weak</v>
      </c>
      <c r="K3" s="124" t="s">
        <v>39113</v>
      </c>
      <c r="L3" s="120" t="str">
        <f>IFERROR(VLOOKUP(D3,DB!A:I,9,0),"")</f>
        <v>Latis</v>
      </c>
    </row>
    <row r="4" spans="1:16" ht="15" customHeight="1">
      <c r="A4" s="118" t="s">
        <v>39114</v>
      </c>
      <c r="B4" s="118" t="str">
        <f>IFERROR(VLOOKUP(D4,DB!A:K,11,0),"")</f>
        <v>R4</v>
      </c>
      <c r="C4" s="119">
        <v>1</v>
      </c>
      <c r="D4" s="120" t="s">
        <v>30476</v>
      </c>
      <c r="E4" s="97" t="s">
        <v>39100</v>
      </c>
      <c r="F4" s="122">
        <v>45962.802824074075</v>
      </c>
      <c r="G4" s="123">
        <f ca="1">IFERROR(NOW()-F4,"")</f>
        <v>1.5198726847302169E-2</v>
      </c>
      <c r="H4" s="122">
        <v>45962.802824074075</v>
      </c>
      <c r="I4" s="118" t="str">
        <f>IFERROR(VLOOKUP(D4,DB!A:F,6,0),"")</f>
        <v>SCECO</v>
      </c>
      <c r="J4" s="118" t="str">
        <f>IFERROR(VLOOKUP(D4,DB!A:G,7,0),"")</f>
        <v>In progress</v>
      </c>
      <c r="K4" s="124" t="s">
        <v>39115</v>
      </c>
      <c r="L4" s="120" t="str">
        <f>IFERROR(VLOOKUP(D4,DB!A:I,9,0),"")</f>
        <v>Latis</v>
      </c>
    </row>
    <row r="5" spans="1:16" ht="15" customHeight="1">
      <c r="A5" s="118"/>
      <c r="B5" s="118" t="str">
        <f>IFERROR(VLOOKUP(D5,DB!A:K,11,0),"")</f>
        <v/>
      </c>
      <c r="C5" s="119"/>
      <c r="D5" s="120"/>
      <c r="E5" s="121"/>
      <c r="F5" s="122"/>
      <c r="G5" s="123">
        <f ca="1">IFERROR(NOW()-F5,"")</f>
        <v>45962.818022800922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45962.818022800922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45962.818022800922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45962.818022800922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45962.818022800922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45962.818022800922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45962.818022800922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45962.818022800922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45962.818022800922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45962.818022800922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45962.818022800922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45962.818022800922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45962.818022800922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45962.818022800922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45962.818022800922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45962.818022800922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45962.818022800922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45962.818022800922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45962.818022800922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45962.818022800922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45962.818022800922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45962.818022800922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45962.818022800922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45962.818022800922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45962.818022800922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45962.818022800922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45962.818022800922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45962.818022800922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45962.818022800922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45962.818022800922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45962.818022800922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45962.818022800922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45962.818022800922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45962.818022800922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45962.818022800922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45962.818022800922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45962.818022800922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45962.818022800922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45962.818022800922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45962.818022800922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45962.818022800922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45962.818022800922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45962.818022800922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45962.818022800922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45962.818022800922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45962.818022800922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45962.818022800922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45962.818022800922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45962.818022800922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45962.818022800922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45962.818022800922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45962.818022800922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45962.818022800922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45962.818022800922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45962.818022800922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45962.818022800922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45962.818022800922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45962.818022800922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45962.818022800922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45962.818022800922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45962.818022800922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45962.818022800922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45962.818022800922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45962.818022800922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45962.818022800922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45962.818022800922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45962.818022800922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45962.818022800922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45962.818022800922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45962.818022800922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45962.818022800922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45962.818022800922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45962.818022800922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45962.818022800922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45962.818022800922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45962.818022800922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45962.818022800922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45962.818022800922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45962.818022800922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45962.818022800922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45962.818022800922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45962.818022800922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45962.818022800922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45962.818022800922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45962.818022800922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45962.818022800922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45962.818022800922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45962.818022800922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45962.818022800922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45962.818022800922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45962.818022800922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45962.818022800922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45962.818022800922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45962.818022800922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45962.818022800922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45962.818022800922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45962.818022800922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45962.818022800922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45962.818022800922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45962.818022800922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45962.818022800922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45962.818022800922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45962.818022800922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45962.818022800922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45962.818022800922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45962.818022800922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45962.818022800922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45962.818022800922</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45962.818022800922</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70.985962615734024</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39100</v>
      </c>
      <c r="F3" s="38">
        <v>45926.188877314817</v>
      </c>
      <c r="G3" s="143">
        <f t="shared" ref="G3" ca="1" si="0">IFERROR(NOW()-F3,"")</f>
        <v>36.629145486105699</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39100</v>
      </c>
      <c r="F4" s="152">
        <v>45948.661111111112</v>
      </c>
      <c r="G4" s="153">
        <f ca="1">IFERROR(NOW()-F4,"")</f>
        <v>14.156911689809931</v>
      </c>
      <c r="H4" s="152">
        <v>45948.661111111112</v>
      </c>
      <c r="I4" s="151" t="str">
        <f>IFERROR(VLOOKUP(D4,DB!A:F,6,0),"")</f>
        <v>SCECO</v>
      </c>
      <c r="J4" s="151" t="str">
        <f>IFERROR(VLOOKUP(D4,DB!A:G,7,0),"")</f>
        <v>Dead</v>
      </c>
      <c r="K4" s="151" t="s">
        <v>39121</v>
      </c>
      <c r="L4" s="151" t="str">
        <f>IFERROR(VLOOKUP(D4,DB!A:I,9,0),"")</f>
        <v>Latis</v>
      </c>
    </row>
    <row r="5" spans="1:13" ht="15">
      <c r="A5" s="151"/>
      <c r="B5" s="151" t="str">
        <f>IFERROR(VLOOKUP(D5,DB!A:K,11,0),"")</f>
        <v/>
      </c>
      <c r="C5" s="151"/>
      <c r="D5" s="151"/>
      <c r="E5" s="151"/>
      <c r="F5" s="152"/>
      <c r="G5" s="153">
        <f ca="1">IFERROR(NOW()-F5,"")</f>
        <v>45962.818022800922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45962.818022800922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45962.818022800922</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45962.818022800922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45962.818022800922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45962.818022800922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45962.818022800922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45962.818022800922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45962.818022800922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45962.818022800922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45962.818022800922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45962.818022800922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45962.818022800922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45962.818022800922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45962.818022800922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45962.818022800922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45962.818022800922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45962.818022800922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45962.818022800922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45962.818022800922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45962.818022800922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45962.818022800922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45962.818022800922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45962.818022800922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45962.818022800922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45962.818022800922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45962.818022800922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45962.818022800922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45962.818022800922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45962.818022800922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45962.818022800922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45962.818022800922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45962.818022800922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45962.818022800922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45962.818022800922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45962.818022800922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45962.818022800922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45962.818022800922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45962.818022800922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45962.818022800922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45962.818022800922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45962.818022800922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45962.818022800922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45962.818022800922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45962.818022800922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45962.818022800922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45962.818022800922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45962.818022800922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45962.818022800922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45962.818022800922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45962.818022800922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45962.818022800922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45962.818022800922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45962.818022800922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45962.818022800922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45962.818022800922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45962.818022800922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45962.818022800922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45962.818022800922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45962.818022800922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45962.818022800922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45962.818022800922</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45962.818022800922</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45962.818022800922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45962.818022800922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45962.818022800922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45962.818022800922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45962.818022800922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45962.818022800922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45962.818022800922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45962.818022800922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45962.818022800922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45962.818022800922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45962.818022800922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45962.818022800922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45962.818022800922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45962.818022800922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45962.818022800922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45962.818022800922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45962.818022800922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45962.818022800922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45962.818022800922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45962.818022800922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45962.818022800922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45962.818022800922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45962.818022800922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45962.818022800922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45962.818022800922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45962.818022800922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45962.818022800922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45962.818022800922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45962.818022800922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45962.818022800922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45962.818022800922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45962.818022800922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45962.818022800922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45962.818022800922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45962.818022800922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45962.818022800922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45962.818022800922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45962.818022800922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45962.818022800922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45962.818022800922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45962.818022800922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45962.818022800922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45962.818022800922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45962.818022800922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45962.818022800922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45962.818022800922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45962.818022800922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45962.818022800922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45962.818022800922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45962.818022800922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45962.818022800922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45962.818022800922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45962.818022800922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45962.818022800922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45962.818022800922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45962.818022800922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45962.818022800922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45962.818022800922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45962.818022800922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45962.818022800922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45962.818022800922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45962.818022800922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45962.818022800922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45962.818022800922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45962.818022800922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45962.818022800922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45962.818022800922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45962.818022800922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45962.818022800922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45962.818022800922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45962.818022800922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45962.818022800922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45962.818022800922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45962.818022800922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45962.818022800922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45962.818022800922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45962.818022800922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45962.818022800922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45962.818022800922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45962.818022800922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45962.818022800922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45962.818022800922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45962.818022800922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45962.818022800922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45962.818022800922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45962.818022800922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45962.818022800922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45962.818022800922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45962.818022800922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45962.818022800922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45962.818022800922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45962.818022800922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45962.818022800922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45962.818022800922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45962.818022800922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45962.818022800922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45962.818022800922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45962.818022800922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45962.818022800922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45962.818022800922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45962.818022800922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45962.818022800922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45962.818022800922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45962.818022800922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45962.818022800922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45962.818022800922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45962.818022800922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45962.818022800922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45962.818022800922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45962.818022800922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45962.818022800922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45962.818022800922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45962.818022800922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45962.818022800922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45962.818022800922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45962.818022800922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45962.818022800922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45962.818022800922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45962.818022800922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45962.818022800922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45962.818022800922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45962.818022800922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45962.818022800922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45962.818022800922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45962.818022800922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45962.818022800922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45962.818022800922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45962.818022800922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45962.818022800922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45962.818022800922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45962.818022800922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45962.818022800922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45962.818022800922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45962.818022800922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45962.818022800922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45962.818022800922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45962.818022800922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45962.818022800922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45962.818022800922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45962.818022800922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45962.818022800922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45962.818022800922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45962.818022800922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45962.818022800922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45962.818022800922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45962.818022800922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45962.818022800922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45962.818022800922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45962.818022800922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45962.818022800922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45962.818022800922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45962.818022800922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45962.818022800922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45962.818022800922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45962.818022800922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45962.818022800922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45962.818022800922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45962.818022800922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45962.818022800922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45962.818022800922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45962.818022800922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45962.818022800922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45962.818022800922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45962.818022800922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45962.818022800922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45962.818022800922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45962.818022800922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45962.818022800922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45962.818022800922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45962.818022800922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45962.818022800922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45962.818022800922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45962.818022800922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45962.818022800922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45962.818022800922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45962.818022800922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45962.818022800922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45962.818022800922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45962.818022800922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45962.818022800922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45962.818022800922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45962.818022800922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45962.818022800922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45962.818022800922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45962.818022800922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45962.818022800922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45962.818022800922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45962.818022800922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45962.818022800922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45962.818022800922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45962.818022800922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45962.818022800922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45962.818022800922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45962.818022800922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45962.818022800922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45962.818022800922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45962.818022800922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45962.818022800922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45962.818022800922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45962.818022800922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45962.818022800922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45962.818022800922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45962.818022800922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45962.818022800922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45962.818022800922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45962.818022800922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45962.818022800922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45962.818022800922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45962.818022800922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45962.818022800922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45962.818022800922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45962.818022800922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45962.818022800922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45962.818022800922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45962.818022800922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45962.818022800922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45962.818022800922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45962.818022800922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45962.818022800922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45962.818022800922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45962.818022800922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45962.818022800922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45962.818022800922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45962.818022800922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45962.818022800922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45962.818022800922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45962.818022800922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45962.818022800922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45962.818022800922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45962.818022800922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45962.818022800922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45962.818022800922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45962.818022800922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45962.818022800922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45962.818022800922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45962.818022800922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45962.818022800922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45962.818022800922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45962.818022800922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45962.818022800922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45962.818022800922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45962.818022800922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45962.818022800922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45962.818022800922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45962.818022800922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45962.818022800922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45962.818022800922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45962.818022800922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45962.818022800922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45962.818022800922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45962.818022800922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45962.818022800922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45962.818022800922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45962.818022800922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45962.818022800922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45962.818022800922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45962.818022800922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45962.818022800922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45962.818022800922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45962.818022800922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45962.818022800922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45962.818022800922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45962.818022800922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45962.818022800922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45962.818022800922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45962.818022800922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45962.818022800922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45962.818022800922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45962.818022800922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45962.818022800922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45962.818022800922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45962.818022800922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45962.818022800922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45962.818022800922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45962.818022800922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45962.818022800922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45962.818022800922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45962.818022800922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45962.818022800922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45962.818022800922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45962.818022800922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45962.818022800922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45962.818022800922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45962.818022800922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45962.818022800922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45962.818022800922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45962.818022800922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45962.818022800922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45962.818022800922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45962.818022800922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45962.818022800922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45962.818022800922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45962.818022800922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45962.818022800922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45962.818022800922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45962.818022800922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45962.818022800922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45962.818022800922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45962.818022800922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45962.818022800922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45962.818022800922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45962.818022800922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45962.818022800922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45962.818022800922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45962.818022800922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45962.818022800922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45962.818022800922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45962.818022800922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45962.818022800922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45962.818022800922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45962.818022800922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45962.818022800922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45962.818022800922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45962.818022800922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45962.818022800922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45962.818022800922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45962.818022800922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45962.818022800922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45962.818022800922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45962.818022800922</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A6" sqref="A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39122</v>
      </c>
      <c r="B2" s="102" t="str">
        <f>IFERROR(VLOOKUP(D2,DB!A:K,11,0),"")</f>
        <v>R6</v>
      </c>
      <c r="C2" s="104">
        <v>1</v>
      </c>
      <c r="D2" s="102" t="s">
        <v>29382</v>
      </c>
      <c r="E2" s="105" t="s">
        <v>39021</v>
      </c>
      <c r="F2" s="106"/>
      <c r="G2" s="76">
        <f ca="1">IFERROR(NOW()-F2,"-")</f>
        <v>45962.818022800922</v>
      </c>
      <c r="H2" s="106">
        <v>45962.803206018521</v>
      </c>
      <c r="I2" s="102" t="str">
        <f>IFERROR(VLOOKUP(D2,DB!A:F,6,0),"")</f>
        <v>SCECO</v>
      </c>
      <c r="J2" s="101" t="str">
        <f>IFERROR(VLOOKUP(D2,DB!A:G,7,0),"")</f>
        <v>Dead</v>
      </c>
      <c r="K2" s="107" t="s">
        <v>39123</v>
      </c>
      <c r="L2" s="108" t="str">
        <f>IFERROR(VLOOKUP(D2,DB!A:I,9,0),"")</f>
        <v>Latis</v>
      </c>
    </row>
    <row r="3" spans="1:16383" ht="31.5" customHeight="1">
      <c r="A3" s="103" t="s">
        <v>24</v>
      </c>
      <c r="B3" s="102" t="str">
        <f>IFERROR(VLOOKUP(D3,DB!A:K,11,0),"")</f>
        <v>R6</v>
      </c>
      <c r="C3" s="104">
        <v>1</v>
      </c>
      <c r="D3" s="102" t="s">
        <v>34850</v>
      </c>
      <c r="E3" s="105"/>
      <c r="F3" s="106"/>
      <c r="G3" s="76">
        <f ca="1">IFERROR(NOW()-F3,"-")</f>
        <v>45962.818022800922</v>
      </c>
      <c r="H3" s="106">
        <v>45962.849050925928</v>
      </c>
      <c r="I3" s="102" t="str">
        <f>IFERROR(VLOOKUP(D3,DB!A:F,6,0),"")</f>
        <v>SCECO</v>
      </c>
      <c r="J3" s="101" t="str">
        <f>IFERROR(VLOOKUP(D3,DB!A:G,7,0),"")</f>
        <v>In progress</v>
      </c>
      <c r="K3" s="107" t="s">
        <v>39124</v>
      </c>
      <c r="L3" s="108" t="str">
        <f>IFERROR(VLOOKUP(D3,DB!A:I,9,0),"")</f>
        <v>Latis</v>
      </c>
    </row>
    <row r="4" spans="1:16383" ht="31.5" customHeight="1">
      <c r="A4" s="103"/>
      <c r="B4" s="102" t="str">
        <f>IFERROR(VLOOKUP(D4,DB!A:K,11,0),"")</f>
        <v/>
      </c>
      <c r="C4" s="104"/>
      <c r="D4" s="102"/>
      <c r="E4" s="105"/>
      <c r="F4" s="106"/>
      <c r="G4" s="76">
        <f ca="1">IFERROR(NOW()-F4,"-")</f>
        <v>45962.818022800922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45962.818022800922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45962.818022800922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45962.818022800922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45962.818022800922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45962.818022800922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45962.818022800922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45962.818022800922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45962.818022800922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45962.818022800922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45962.818022800922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45962.818022800922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45962.818022800922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45962.818022800922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45962.818022800922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45962.818022800922</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2025-11-01T17:40:01Z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