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16" documentId="120_S{2AC9BD13-BADA-5192-A53E-5A8FF88502F6}" xr6:coauthVersionLast="47" xr6:coauthVersionMax="47" xr10:uidLastSave="{6EC32674-D866-4922-8CA3-8AA8AFAB88F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<sst xmlns="http://schemas.openxmlformats.org/spreadsheetml/2006/main" count="181617" uniqueCount="39221">
  <si>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</si>
  <si>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</si>
  <si>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</si>
  <si>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</si>
  <si>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</si>
  <si>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</si>
  <si>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</si>
  <si>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</si>
  <si>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</si>
  <si>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</si>
  <si>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</si>
  <si>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</si>
  <si>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</si>
  <si>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</si>
  <si>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</si>
  <si>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</si>
  <si>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</si>
  <si>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</si>
  <si>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</si>
  <si>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</si>
  <si>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</si>
  <si>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</si>
  <si>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</si>
  <si>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</si>
  <si>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</si>
  <si>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</si>
  <si>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</si>
  <si>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</si>
  <si>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</si>
  <si>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</si>
  <si>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</si>
  <si>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</si>
  <si>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</si>
  <si>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</si>
  <si>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</si>
  <si>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</si>
  <si>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</si>
  <si>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</si>
  <si>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</si>
  <si>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</si>
  <si>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</si>
  <si>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</si>
  <si>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</si>
  <si>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</si>
  <si>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</si>
  <si>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</si>
  <si>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</si>
  <si>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</si>
  <si>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</si>
  <si>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</si>
  <si>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</si>
  <si>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</si>
  <si>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</si>
  <si>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</si>
  <si>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</si>
  <si>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</si>
  <si>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</si>
  <si>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</si>
  <si>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</si>
  <si>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</si>
  <si>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</si>
  <si>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</si>
  <si>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</si>
  <si>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</si>
  <si>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</si>
  <si>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</si>
  <si>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</si>
  <si>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</si>
  <si>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</si>
  <si>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</si>
  <si>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</si>
  <si>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</si>
  <si>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</si>
  <si>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</si>
  <si>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</si>
  <si>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</si>
  <si>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</si>
  <si>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</si>
  <si>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</si>
  <si>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</si>
  <si>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</si>
  <si>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</si>
  <si>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</si>
  <si>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</si>
  <si>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</si>
  <si>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</si>
  <si>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</si>
  <si>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</si>
  <si>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</si>
  <si>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</si>
  <si>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</si>
  <si>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</si>
  <si>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</si>
  <si>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</si>
  <si>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</si>
  <si>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</si>
  <si>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</si>
  <si>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</si>
  <si>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</si>
  <si>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</si>
  <si>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</si>
  <si>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</si>
  <si>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</si>
  <si>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</si>
  <si>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</si>
  <si>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</si>
  <si>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</si>
  <si>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</si>
  <si>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</si>
  <si>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</si>
  <si>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</si>
  <si>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</si>
  <si>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</si>
  <si>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</si>
  <si>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</si>
  <si>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</si>
  <si>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</si>
  <si>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</si>
  <si>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</si>
  <si>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</si>
  <si>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</si>
  <si>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</si>
  <si>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</si>
  <si>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</si>
  <si>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</si>
  <si>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</si>
  <si>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</si>
  <si>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</si>
  <si>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</si>
  <si>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</si>
  <si>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</si>
  <si>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</si>
  <si>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</si>
  <si>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</si>
  <si>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</si>
  <si>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</si>
  <si>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</si>
  <si>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</si>
  <si>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</si>
  <si>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</si>
  <si>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</si>
  <si>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</si>
  <si>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</si>
  <si>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</si>
  <si>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</si>
  <si>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</si>
  <si>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</si>
  <si>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</si>
  <si>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</si>
  <si>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</si>
  <si>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</si>
  <si>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</si>
  <si>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</si>
  <si>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</si>
  <si>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</si>
  <si>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</si>
  <si>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</si>
  <si>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</si>
  <si>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</si>
  <si>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</si>
  <si>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</si>
  <si>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</si>
  <si>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</si>
  <si>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</si>
  <si>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</si>
  <si>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</si>
  <si>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</si>
  <si>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</si>
  <si>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</si>
  <si>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</si>
  <si>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</si>
  <si>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</si>
  <si>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</si>
  <si>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</si>
  <si>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</si>
  <si>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</si>
  <si>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</si>
  <si>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</si>
  <si>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</si>
  <si>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</si>
  <si>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</si>
  <si>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</si>
  <si>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</si>
  <si>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</si>
  <si>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</si>
  <si>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</si>
  <si>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</si>
  <si>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</si>
  <si>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</si>
  <si>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</si>
  <si>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</si>
  <si>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</si>
  <si>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</si>
  <si>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</si>
  <si>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</si>
  <si>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</si>
  <si>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</si>
  <si>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</si>
  <si>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</si>
  <si>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</si>
  <si>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</si>
  <si>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</si>
  <si>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</si>
  <si>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</si>
  <si>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</si>
  <si>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</si>
  <si>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</si>
  <si>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</si>
  <si>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</si>
  <si>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</si>
  <si>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</si>
  <si>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</si>
  <si>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</si>
  <si>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</si>
  <si>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</si>
  <si>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</si>
  <si>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</si>
  <si>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</si>
  <si>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</si>
  <si>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</si>
  <si>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</si>
  <si>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</si>
  <si>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</si>
  <si>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</si>
  <si>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</si>
  <si>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</si>
  <si>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</si>
  <si>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</si>
  <si>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</si>
  <si>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</si>
  <si>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</si>
  <si>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</si>
  <si>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</si>
  <si>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</si>
  <si>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</si>
  <si>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</si>
  <si>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</si>
  <si>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</si>
  <si>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</si>
  <si>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</si>
  <si>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</si>
  <si>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</si>
  <si>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</si>
  <si>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</si>
  <si>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</si>
  <si>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</si>
  <si>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</si>
  <si>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</si>
  <si>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</si>
  <si>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</si>
  <si>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</si>
  <si>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</si>
  <si>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</si>
  <si>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</si>
  <si>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</si>
  <si>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</si>
  <si>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</si>
  <si>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</si>
  <si>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</si>
  <si>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</si>
  <si>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</si>
  <si>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</si>
  <si>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</si>
  <si>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</si>
  <si>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</si>
  <si>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</si>
  <si>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</si>
  <si>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</si>
  <si>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</si>
  <si>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</si>
  <si>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</si>
  <si>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</si>
  <si>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</si>
  <si>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</si>
  <si>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</si>
  <si>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</si>
  <si>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</si>
  <si>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</si>
  <si>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</si>
  <si>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</si>
  <si>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</si>
  <si>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</si>
  <si>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</si>
  <si>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</si>
  <si>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</si>
  <si>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</si>
  <si>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</si>
  <si>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</si>
  <si>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</si>
  <si>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</si>
  <si>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</si>
  <si>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</si>
  <si>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</si>
  <si>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</si>
  <si>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</si>
  <si>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</si>
  <si>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</si>
  <si>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</si>
  <si>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</si>
  <si>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</si>
  <si>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</si>
  <si>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</si>
  <si>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</si>
  <si>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</si>
  <si>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</si>
  <si>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</si>
  <si>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</si>
  <si>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</si>
  <si>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</si>
  <si>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</si>
  <si>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</si>
  <si>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</si>
  <si>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</si>
  <si>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</si>
  <si>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</si>
  <si>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</si>
  <si>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</si>
  <si>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</si>
  <si>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</si>
  <si>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</si>
  <si>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</si>
  <si>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</si>
  <si>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</si>
  <si>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</si>
  <si>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</si>
  <si>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</si>
  <si>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</si>
  <si>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</si>
  <si>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</si>
  <si>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</si>
  <si>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</si>
  <si>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</si>
  <si>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</si>
  <si>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</si>
  <si>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</si>
  <si>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</si>
  <si>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</si>
  <si>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</si>
  <si>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</si>
  <si>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</si>
  <si>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</si>
  <si>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</si>
  <si>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</si>
  <si>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</si>
  <si>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</si>
  <si>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</si>
  <si>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</si>
  <si>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</si>
  <si>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</si>
  <si>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</si>
  <si>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</si>
  <si>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</si>
  <si>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</si>
  <si>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</si>
  <si>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</si>
  <si>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</si>
  <si>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</si>
  <si>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</si>
  <si>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</si>
  <si>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</si>
  <si>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</si>
  <si>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</si>
  <si>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</si>
  <si>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</si>
  <si>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</si>
  <si>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</si>
  <si>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</si>
  <si>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</si>
  <si>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</si>
  <si>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</si>
  <si>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</si>
  <si>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</si>
  <si>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</si>
  <si>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</si>
  <si>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</si>
  <si>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</si>
  <si>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</si>
  <si>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</si>
  <si>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</si>
  <si>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</si>
  <si>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</si>
  <si>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</si>
  <si>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</si>
  <si>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</si>
  <si>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</si>
  <si>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</si>
  <si>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</si>
  <si>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</si>
  <si>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</si>
  <si>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</si>
  <si>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</si>
  <si>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</si>
  <si>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</si>
  <si>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</si>
  <si>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</si>
  <si>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</si>
  <si>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</si>
  <si>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</si>
  <si>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</si>
  <si>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</si>
  <si>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</si>
  <si>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</si>
  <si>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</si>
  <si>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</si>
  <si>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</si>
  <si>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</si>
  <si>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</si>
  <si>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</si>
  <si>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</si>
  <si>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</si>
  <si>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</si>
  <si>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</si>
  <si>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</si>
  <si>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</si>
  <si>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</si>
  <si>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</si>
  <si>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</si>
  <si>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</si>
  <si>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</si>
  <si>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</si>
  <si>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</si>
  <si>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</si>
  <si>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</si>
  <si>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</si>
  <si>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</si>
  <si>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</si>
  <si>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</si>
  <si>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</si>
  <si>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</si>
  <si>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</si>
  <si>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</si>
  <si>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</si>
  <si>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</si>
  <si>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</si>
  <si>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</si>
  <si>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</si>
  <si>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</si>
  <si>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</si>
  <si>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</si>
  <si>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</si>
  <si>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</si>
  <si>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</si>
  <si>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</si>
  <si>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</si>
  <si>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</si>
  <si>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</si>
  <si>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</si>
  <si>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</si>
  <si>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</si>
  <si>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</si>
  <si>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</si>
  <si>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</si>
  <si>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</si>
  <si>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</si>
  <si>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</si>
  <si>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</si>
  <si>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</si>
  <si>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</si>
  <si>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</si>
  <si>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</si>
  <si>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</si>
  <si>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</si>
  <si>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</si>
  <si>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</si>
  <si>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</si>
  <si>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</si>
  <si>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</si>
  <si>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</si>
  <si>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</si>
  <si>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</si>
  <si>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</si>
  <si>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</si>
  <si>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</si>
  <si>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</si>
  <si>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</si>
  <si>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</si>
  <si>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</si>
  <si>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</si>
  <si>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</si>
  <si>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</si>
  <si>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</si>
  <si>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</si>
  <si>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</si>
  <si>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</si>
  <si>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</si>
  <si>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</si>
  <si>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</si>
  <si>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</si>
  <si>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</si>
  <si>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</si>
  <si>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</si>
  <si>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</si>
  <si>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</si>
  <si>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</si>
  <si>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</si>
  <si>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</si>
  <si>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</si>
  <si>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</si>
  <si>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</si>
  <si>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</si>
  <si>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</si>
  <si>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</si>
  <si>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</si>
  <si>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</si>
  <si>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</si>
  <si>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</si>
  <si>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</si>
  <si>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</si>
  <si>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</si>
  <si>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</si>
  <si>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</si>
  <si>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</si>
  <si>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</si>
  <si>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</si>
  <si>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</si>
  <si>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</si>
  <si>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</si>
  <si>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</si>
  <si>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</si>
  <si>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</si>
  <si>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</si>
  <si>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</si>
  <si>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</si>
  <si>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</si>
  <si>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</si>
  <si>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</si>
  <si>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</si>
  <si>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</si>
  <si>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</si>
  <si>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</si>
  <si>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</si>
  <si>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</si>
  <si>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</si>
  <si>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</si>
  <si>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</si>
  <si>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</si>
  <si>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</si>
  <si>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</si>
  <si>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</si>
  <si>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</si>
  <si>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</si>
  <si>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</si>
  <si>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</si>
  <si>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</si>
  <si>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</si>
  <si>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</si>
  <si>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</si>
  <si>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</si>
  <si>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</si>
  <si>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</si>
  <si>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</si>
  <si>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</si>
  <si>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</si>
  <si>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</si>
  <si>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</si>
  <si>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</si>
  <si>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</si>
  <si>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</si>
  <si>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</si>
  <si>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</si>
  <si>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</si>
  <si>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</si>
  <si>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</si>
  <si>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</si>
  <si>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</si>
  <si>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</si>
  <si>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</si>
  <si>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</si>
  <si>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</si>
  <si>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</si>
  <si>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</si>
  <si>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</si>
  <si>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</si>
  <si>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</si>
  <si>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</si>
  <si>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</si>
  <si>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</si>
  <si>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</si>
  <si>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</si>
  <si>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</si>
  <si>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</si>
  <si>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</si>
  <si>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</si>
  <si>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</si>
  <si>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</si>
  <si>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</si>
  <si>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</si>
  <si>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</si>
  <si>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</si>
  <si>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</si>
  <si>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</si>
  <si>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</si>
  <si>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</si>
  <si>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</si>
  <si>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</si>
  <si>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</si>
  <si>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</si>
  <si>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</si>
  <si>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</si>
  <si>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</si>
  <si>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</si>
  <si>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</si>
  <si>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</si>
  <si>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</si>
  <si>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</si>
  <si>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</si>
  <si>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</si>
  <si>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</si>
  <si>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</si>
  <si>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</si>
  <si>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</si>
  <si>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</si>
  <si>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</si>
  <si>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</si>
  <si>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</si>
  <si>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</si>
  <si>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</si>
  <si>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</si>
  <si>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</si>
  <si>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</si>
  <si>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</si>
  <si>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</si>
  <si>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</si>
  <si>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</si>
  <si>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</si>
  <si>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</si>
  <si>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</si>
  <si>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</si>
  <si>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</si>
  <si>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</si>
  <si>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</si>
  <si>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</si>
  <si>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</si>
  <si>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</si>
  <si>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</si>
  <si>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</si>
  <si>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</si>
  <si>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</si>
  <si>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</si>
  <si>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</si>
  <si>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</si>
  <si>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</si>
  <si>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</si>
  <si>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</si>
  <si>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</si>
  <si>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</si>
  <si>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</si>
  <si>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</si>
  <si>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</si>
  <si>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</si>
  <si>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</si>
  <si>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</si>
  <si>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</si>
  <si>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</si>
  <si>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</si>
  <si>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</si>
  <si>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</si>
  <si>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</si>
  <si>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</si>
  <si>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</si>
  <si>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</si>
  <si>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</si>
  <si>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</si>
  <si>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</si>
  <si>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</si>
  <si>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</si>
  <si>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</si>
  <si>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</si>
  <si>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</si>
  <si>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</si>
  <si>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</si>
  <si>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</si>
  <si>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</si>
  <si>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</si>
  <si>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</si>
  <si>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</si>
  <si>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</si>
  <si>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</si>
  <si>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</si>
  <si>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</si>
  <si>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</si>
  <si>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</si>
  <si>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</si>
  <si>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</si>
  <si>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</si>
  <si>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</si>
  <si>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</si>
  <si>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</si>
  <si>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</si>
  <si>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</si>
  <si>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</si>
  <si>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</si>
  <si>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</si>
  <si>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</si>
  <si>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</si>
  <si>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</si>
  <si>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</si>
  <si>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</si>
  <si>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</si>
  <si>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</si>
  <si>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</si>
  <si>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</si>
  <si>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</si>
  <si>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</si>
  <si>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</si>
  <si>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</si>
  <si>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</si>
  <si>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</si>
  <si>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</si>
  <si>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</si>
  <si>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</si>
  <si>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</si>
  <si>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</si>
  <si>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</si>
  <si>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</si>
  <si>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</si>
  <si>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</si>
  <si>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</si>
  <si>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</si>
  <si>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</si>
  <si>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</si>
  <si>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</si>
  <si>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</si>
  <si>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</si>
  <si>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</si>
  <si>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</si>
  <si>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</si>
  <si>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</si>
  <si>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</si>
  <si>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</si>
  <si>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</si>
  <si>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</si>
  <si>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</si>
  <si>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</si>
  <si>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</si>
  <si>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</si>
  <si>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</si>
  <si>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</si>
  <si>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</si>
  <si>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</si>
  <si>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</si>
  <si>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</si>
  <si>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</si>
  <si>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</si>
  <si>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</si>
  <si>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</si>
  <si>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</si>
  <si>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</si>
  <si>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</si>
  <si>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</si>
  <si>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</si>
  <si>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</si>
  <si>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</si>
  <si>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</si>
  <si>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</si>
  <si>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</si>
  <si>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</si>
  <si>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</si>
  <si>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</si>
  <si>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</si>
  <si>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</si>
  <si>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</si>
  <si>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</si>
  <si>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</si>
  <si>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</si>
  <si>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</si>
  <si>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</si>
  <si>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</si>
  <si>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</si>
  <si>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</si>
  <si>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</si>
  <si>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</si>
  <si>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</si>
  <si>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</si>
  <si>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</si>
  <si>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</si>
  <si>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</si>
  <si>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</si>
  <si>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</si>
  <si>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</si>
  <si>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</si>
  <si>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</si>
  <si>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</si>
  <si>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</si>
  <si>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</si>
  <si>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</si>
  <si>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</si>
  <si>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</si>
  <si>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</si>
  <si>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</si>
  <si>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</si>
  <si>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</si>
  <si>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</si>
  <si>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</si>
  <si>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</si>
  <si>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</si>
  <si>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</si>
  <si>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</si>
  <si>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</si>
  <si>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</si>
  <si>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</si>
  <si>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</si>
  <si>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</si>
  <si>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</si>
  <si>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</si>
  <si>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</si>
  <si>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</si>
  <si>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</si>
  <si>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</si>
  <si>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</si>
  <si>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</si>
  <si>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</si>
  <si>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</si>
  <si>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</si>
  <si>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</si>
  <si>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</si>
  <si>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</si>
  <si>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</si>
  <si>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</si>
  <si>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</si>
  <si>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</si>
  <si>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</si>
  <si>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</si>
  <si>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</si>
  <si>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</si>
  <si>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</si>
  <si>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</si>
  <si>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</si>
  <si>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</si>
  <si>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</si>
  <si>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</si>
  <si>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</si>
  <si>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</si>
  <si>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</si>
  <si>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</si>
  <si>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</si>
  <si>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</si>
  <si>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</si>
  <si>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</si>
  <si>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</si>
  <si>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</si>
  <si>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</si>
  <si>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</si>
  <si>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</si>
  <si>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</si>
  <si>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</si>
  <si>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</si>
  <si>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</si>
  <si>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</si>
  <si>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</si>
  <si>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</si>
  <si>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</si>
  <si>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</si>
  <si>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</si>
  <si>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</si>
  <si>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</si>
  <si>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</si>
  <si>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</si>
  <si>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</si>
  <si>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</si>
  <si>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</si>
  <si>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</si>
  <si>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</si>
  <si>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</si>
  <si>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</si>
  <si>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</si>
  <si>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</si>
  <si>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</si>
  <si>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</si>
  <si>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</si>
  <si>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</si>
  <si>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</si>
  <si>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</si>
  <si>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</si>
  <si>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</si>
  <si>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</si>
  <si>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</si>
  <si>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</si>
  <si>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</si>
  <si>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</si>
  <si>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</si>
  <si>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</si>
  <si>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</si>
  <si>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</si>
  <si>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</si>
  <si>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</si>
  <si>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</si>
  <si>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</si>
  <si>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</si>
  <si>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</si>
  <si>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</si>
  <si>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</si>
  <si>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</si>
  <si>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</si>
  <si>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</si>
  <si>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</si>
  <si>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</si>
  <si>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</si>
  <si>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</si>
  <si>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</si>
  <si>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</si>
  <si>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</si>
  <si>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</si>
  <si>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</si>
  <si>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</si>
  <si>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</si>
  <si>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</si>
  <si>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</si>
  <si>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</si>
  <si>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</si>
  <si>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</si>
  <si>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</si>
  <si>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</si>
  <si>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</si>
  <si>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</si>
  <si>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</si>
  <si>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</si>
  <si>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</si>
  <si>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</si>
  <si>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</si>
  <si>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</si>
  <si>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</si>
  <si>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</si>
  <si>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</si>
  <si>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</si>
  <si>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</si>
  <si>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</si>
  <si>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</si>
  <si>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</si>
  <si>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</si>
  <si>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</si>
  <si>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</si>
  <si>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</si>
  <si>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</si>
  <si>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</si>
  <si>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</si>
  <si>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</si>
  <si>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</si>
  <si>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</si>
  <si>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</si>
  <si>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</si>
  <si>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</si>
  <si>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</si>
  <si>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</si>
  <si>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</si>
  <si>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</si>
  <si>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</si>
  <si>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</si>
  <si>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</si>
  <si>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</si>
  <si>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</si>
  <si>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</si>
  <si>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</si>
  <si>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</si>
  <si>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</si>
  <si>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</si>
  <si>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</si>
  <si>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</si>
  <si>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</si>
  <si>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</si>
  <si>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</si>
  <si>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</si>
  <si>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</si>
  <si>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</si>
  <si>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</si>
  <si>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</si>
  <si>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</si>
  <si>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</si>
  <si>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</si>
  <si>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</si>
  <si>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</si>
  <si>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</si>
  <si>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</si>
  <si>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</si>
  <si>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</si>
  <si>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</si>
  <si>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</si>
  <si>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</si>
  <si>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</si>
  <si>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</si>
  <si>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</si>
  <si>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</si>
  <si>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</si>
  <si>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</si>
  <si>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</si>
  <si>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</si>
  <si>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</si>
  <si>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</si>
  <si>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</si>
  <si>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</si>
  <si>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</si>
  <si>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</si>
  <si>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</si>
  <si>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</si>
  <si>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</si>
  <si>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</si>
  <si>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</si>
  <si>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</si>
  <si>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</si>
  <si>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</si>
  <si>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</si>
  <si>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</si>
  <si>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</si>
  <si>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</si>
  <si>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</si>
  <si>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</si>
  <si>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</si>
  <si>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</si>
  <si>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</si>
  <si>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</si>
  <si>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</si>
  <si>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</si>
  <si>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</si>
  <si>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</si>
  <si>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</si>
  <si>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</si>
  <si>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</si>
  <si>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</si>
  <si>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</si>
  <si>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</si>
  <si>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</si>
  <si>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</si>
  <si>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</si>
  <si>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</si>
  <si>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</si>
  <si>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</si>
  <si>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</si>
  <si>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</si>
  <si>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</si>
  <si>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</si>
  <si>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</si>
  <si>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</si>
  <si>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</si>
  <si>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</si>
  <si>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</si>
  <si>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</si>
  <si>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</si>
  <si>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</si>
  <si>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</si>
  <si>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</si>
  <si>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</si>
  <si>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</si>
  <si>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</si>
  <si>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</si>
  <si>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</si>
  <si>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</si>
  <si>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</si>
  <si>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</si>
  <si>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</si>
  <si>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</si>
  <si>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</si>
  <si>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</si>
  <si>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</si>
  <si>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</si>
  <si>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</si>
  <si>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</si>
  <si>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</si>
  <si>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</si>
  <si>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</si>
  <si>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</si>
  <si>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</si>
  <si>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</si>
  <si>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</si>
  <si>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</si>
  <si>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</si>
  <si>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</si>
  <si>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</si>
  <si>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</si>
  <si>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</si>
  <si>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</si>
  <si>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</si>
  <si>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</si>
  <si>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</si>
  <si>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</si>
  <si>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</si>
  <si>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</si>
  <si>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</si>
  <si>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</si>
  <si>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</si>
  <si>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</si>
  <si>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</si>
  <si>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</si>
  <si>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</si>
  <si>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</si>
  <si>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</si>
  <si>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</si>
  <si>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</si>
  <si>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</si>
  <si>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</si>
  <si>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</si>
  <si>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</si>
  <si>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</si>
  <si>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</si>
  <si>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</si>
  <si>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</si>
  <si>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</si>
  <si>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</si>
  <si>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</si>
  <si>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</si>
  <si>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</si>
  <si>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</si>
  <si>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</si>
  <si>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</si>
  <si>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</si>
  <si>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</si>
  <si>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</si>
  <si>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</si>
  <si>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</si>
  <si>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</si>
  <si>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</si>
  <si>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</si>
  <si>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</si>
  <si>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</si>
  <si>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</si>
  <si>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</si>
  <si>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</si>
  <si>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</si>
  <si>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</si>
  <si>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</si>
  <si>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</si>
  <si>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</si>
  <si>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</si>
  <si>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</si>
  <si>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</si>
  <si>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</si>
  <si>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</si>
  <si>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</si>
  <si>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</si>
  <si>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</si>
  <si>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</si>
  <si>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</si>
  <si>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</si>
  <si>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</si>
  <si>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</si>
  <si>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</si>
  <si>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</si>
  <si>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</si>
  <si>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</si>
  <si>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</si>
  <si>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</si>
  <si>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</si>
  <si>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</si>
  <si>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</si>
  <si>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</si>
  <si>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</si>
  <si>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</si>
  <si>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</si>
  <si>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</si>
  <si>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</si>
  <si>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</si>
  <si>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</si>
  <si>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</si>
  <si>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</si>
  <si>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</si>
  <si>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</si>
  <si>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</si>
  <si>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</si>
  <si>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</si>
  <si>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</si>
  <si>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</si>
  <si>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</si>
  <si>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</si>
  <si>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</si>
  <si>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</si>
  <si>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</si>
  <si>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</si>
  <si>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</si>
  <si>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</si>
  <si>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</si>
  <si>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</si>
  <si>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</si>
  <si>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</si>
  <si>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</si>
  <si>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</si>
  <si>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</si>
  <si>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</si>
  <si>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</si>
  <si>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</si>
  <si>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</si>
  <si>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</si>
  <si>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</si>
  <si>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</si>
  <si>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</si>
  <si>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</si>
  <si>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</si>
  <si>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</si>
  <si>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</si>
  <si>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</si>
  <si>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</si>
  <si>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</si>
  <si>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</si>
  <si>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</si>
  <si>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</si>
  <si>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</si>
  <si>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</si>
  <si>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</si>
  <si>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</si>
  <si>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</si>
  <si>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</si>
  <si>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</si>
  <si>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</si>
  <si>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</si>
  <si>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</si>
  <si>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</si>
  <si>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</si>
  <si>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</si>
  <si>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</si>
  <si>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</si>
  <si>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</si>
  <si>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</si>
  <si>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</si>
  <si>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</si>
  <si>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</si>
  <si>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</si>
  <si>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</si>
  <si>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</si>
  <si>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</si>
  <si>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</si>
  <si>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</si>
  <si>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</si>
  <si>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</si>
  <si>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</si>
  <si>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</si>
  <si>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</si>
  <si>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</si>
  <si>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</si>
  <si>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</si>
  <si>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</si>
  <si>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</si>
  <si>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</si>
  <si>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</si>
  <si>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</si>
  <si>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</si>
  <si>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</si>
  <si>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</si>
  <si>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</si>
  <si>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</si>
  <si>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</si>
  <si>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</si>
  <si>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</si>
  <si>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</si>
  <si>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</si>
  <si>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</si>
  <si>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</si>
  <si>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</si>
  <si>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</si>
  <si>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</si>
  <si>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</si>
  <si>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</si>
  <si>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</si>
  <si>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</si>
  <si>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</si>
  <si>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</si>
  <si>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</si>
  <si>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</si>
  <si>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</si>
  <si>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</si>
  <si>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</si>
  <si>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</si>
  <si>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</si>
  <si>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</si>
  <si>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</si>
  <si>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</si>
  <si>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</si>
  <si>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</si>
  <si>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</si>
  <si>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</si>
  <si>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</si>
  <si>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</si>
  <si>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</si>
  <si>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</si>
  <si>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</si>
  <si>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</si>
  <si>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</si>
  <si>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</si>
  <si>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</si>
  <si>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</si>
  <si>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</si>
  <si>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</si>
  <si>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</si>
  <si>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</si>
  <si>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</si>
  <si>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</si>
  <si>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</si>
  <si>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</si>
  <si>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</si>
  <si>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</si>
  <si>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</si>
  <si>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</si>
  <si>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</si>
  <si>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</si>
  <si>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</si>
  <si>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</si>
  <si>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</si>
  <si>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</si>
  <si>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</si>
  <si>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</si>
  <si>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</si>
  <si>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</si>
  <si>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</si>
  <si>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</si>
  <si>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</si>
  <si>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</si>
  <si>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</si>
  <si>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</si>
  <si>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</si>
  <si>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</si>
  <si>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</si>
  <si>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</si>
  <si>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</si>
  <si>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</si>
  <si>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</si>
  <si>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</si>
  <si>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</si>
  <si>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</si>
  <si>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</si>
  <si>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</si>
  <si>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</si>
  <si>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</si>
  <si>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</si>
  <si>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</si>
  <si>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</si>
  <si>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</si>
  <si>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</si>
  <si>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</si>
  <si>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</si>
  <si>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</si>
  <si>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</si>
  <si>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</si>
  <si>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</si>
  <si>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</si>
  <si>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</si>
  <si>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</si>
  <si>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</si>
  <si>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</si>
  <si>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</si>
  <si>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</si>
  <si>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</si>
  <si>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</si>
  <si>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</si>
  <si>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</si>
  <si>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</si>
  <si>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</si>
  <si>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</si>
  <si>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</si>
  <si>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</si>
  <si>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</si>
  <si>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</si>
  <si>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</si>
  <si>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</si>
  <si>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</si>
  <si>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</si>
  <si>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</si>
  <si>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</si>
  <si>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</si>
  <si>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</si>
  <si>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</si>
  <si>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</si>
  <si>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</si>
  <si>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</si>
  <si>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</si>
  <si>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</si>
  <si>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</si>
  <si>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</si>
  <si>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</si>
  <si>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</si>
  <si>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</si>
  <si>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</si>
  <si>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</si>
  <si>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</si>
  <si>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</si>
  <si>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</si>
  <si>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</si>
  <si>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</si>
  <si>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</si>
  <si>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</si>
  <si>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</si>
  <si>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</si>
  <si>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</si>
  <si>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</si>
  <si>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</si>
  <si>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</si>
  <si>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</si>
  <si>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</si>
  <si>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</si>
  <si>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</si>
  <si>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</si>
  <si>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</si>
  <si>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</si>
  <si>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</si>
  <si>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</si>
  <si>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</si>
  <si>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</si>
  <si>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</si>
  <si>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</si>
  <si>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</si>
  <si>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</si>
  <si>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</si>
  <si>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</si>
  <si>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</si>
  <si>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</si>
  <si>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</si>
  <si>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</si>
  <si>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</si>
  <si>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</si>
  <si>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</si>
  <si>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</si>
  <si>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</si>
  <si>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</si>
  <si>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</si>
  <si>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</si>
  <si>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</si>
  <si>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</si>
  <si>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</si>
  <si>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</si>
  <si>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</si>
  <si>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</si>
  <si>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</si>
  <si>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</si>
  <si>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</si>
  <si>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</si>
  <si>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</si>
  <si>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</si>
  <si>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</si>
  <si>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</si>
  <si>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</si>
  <si>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</si>
  <si>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</si>
  <si>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</si>
  <si>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</si>
  <si>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</si>
  <si>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</si>
  <si>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</si>
  <si>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</si>
  <si>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</si>
  <si>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</si>
  <si>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</si>
  <si>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</si>
  <si>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</si>
  <si>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</si>
  <si>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</si>
  <si>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</si>
  <si>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</si>
  <si>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</si>
  <si>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</si>
  <si>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</si>
  <si>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</si>
  <si>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</si>
  <si>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</si>
  <si>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</si>
  <si>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</si>
  <si>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</si>
  <si>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</si>
  <si>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</si>
  <si>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</si>
  <si>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</si>
  <si>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</si>
  <si>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</si>
  <si>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</si>
  <si>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</si>
  <si>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</si>
  <si>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</si>
  <si>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</si>
  <si>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</si>
  <si>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</si>
  <si>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</si>
  <si>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</si>
  <si>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</si>
  <si>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</si>
  <si>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</si>
  <si>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</si>
  <si>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</si>
  <si>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</si>
  <si>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</si>
  <si>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</si>
  <si>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</si>
  <si>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</si>
  <si>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</si>
  <si>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</si>
  <si>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</si>
  <si>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</si>
  <si>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</si>
  <si>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</si>
  <si>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</si>
  <si>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</si>
  <si>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</si>
  <si>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</si>
  <si>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</si>
  <si>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</si>
  <si>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</si>
  <si>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</si>
  <si>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</si>
  <si>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</si>
  <si>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</si>
  <si>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</si>
  <si>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</si>
  <si>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</si>
  <si>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</si>
  <si>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</si>
  <si>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</si>
  <si>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</si>
  <si>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</si>
  <si>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</si>
  <si>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</si>
  <si>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</si>
  <si>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</si>
  <si>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</si>
  <si>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</si>
  <si>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</si>
  <si>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</si>
  <si>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</si>
  <si>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</si>
  <si>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</si>
  <si>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</si>
  <si>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</si>
  <si>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</si>
  <si>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</si>
  <si>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</si>
  <si>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</si>
  <si>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</si>
  <si>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</si>
  <si>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</si>
  <si>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</si>
  <si>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</si>
  <si>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</si>
  <si>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</si>
  <si>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</si>
  <si>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</si>
  <si>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</si>
  <si>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</si>
  <si>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</si>
  <si>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</si>
  <si>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</si>
  <si>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</si>
  <si>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</si>
  <si>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</si>
  <si>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</si>
  <si>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</si>
  <si>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</si>
  <si>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</si>
  <si>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</si>
  <si>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</si>
  <si>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</si>
  <si>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</si>
  <si>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</si>
  <si>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</si>
  <si>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</si>
  <si>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</si>
  <si>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</si>
  <si>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</si>
  <si>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</si>
  <si>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</si>
  <si>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</si>
  <si>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</si>
  <si>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</si>
  <si>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</si>
  <si>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</si>
  <si>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</si>
  <si>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</si>
  <si>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</si>
  <si>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</si>
  <si>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</si>
  <si>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</si>
  <si>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</si>
  <si>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</si>
  <si>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</si>
  <si>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</si>
  <si>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</si>
  <si>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</si>
  <si>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</si>
  <si>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</si>
  <si>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</si>
  <si>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</si>
  <si>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</si>
  <si>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</si>
  <si>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</si>
  <si>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</si>
  <si>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</si>
  <si>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</si>
  <si>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</si>
  <si>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</si>
  <si>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</si>
  <si>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</si>
  <si>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</si>
  <si>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</si>
  <si>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</si>
  <si>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</si>
  <si>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</si>
  <si>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</si>
  <si>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</si>
  <si>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</si>
  <si>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</si>
  <si>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</si>
  <si>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</si>
  <si>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</si>
  <si>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</si>
  <si>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</si>
  <si>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</si>
  <si>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</si>
  <si>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</si>
  <si>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</si>
  <si>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</si>
  <si>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</si>
  <si>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</si>
  <si>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</si>
  <si>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</si>
  <si>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</si>
  <si>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</si>
  <si>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</si>
  <si>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</si>
  <si>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</si>
  <si>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</si>
  <si>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</si>
  <si>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</si>
  <si>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</si>
  <si>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</si>
  <si>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</si>
  <si>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</si>
  <si>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</si>
  <si>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</si>
  <si>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</si>
  <si>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</si>
  <si>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</si>
  <si>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</si>
  <si>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</si>
  <si>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</si>
  <si>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</si>
  <si>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</si>
  <si>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</si>
  <si>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</si>
  <si>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</si>
  <si>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</si>
  <si>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</si>
  <si>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</si>
  <si>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</si>
  <si>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</si>
  <si>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</si>
  <si>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</si>
  <si>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</si>
  <si>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</si>
  <si>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</si>
  <si>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</si>
  <si>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</si>
  <si>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</si>
  <si>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</si>
  <si>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</si>
  <si>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</si>
  <si>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</si>
  <si>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</si>
  <si>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</si>
  <si>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</si>
  <si>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</si>
  <si>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</si>
  <si>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</si>
  <si>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</si>
  <si>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</si>
  <si>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</si>
  <si>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</si>
  <si>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</si>
  <si>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</si>
  <si>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</si>
  <si>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</si>
  <si>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</si>
  <si>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</si>
  <si>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</si>
  <si>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</si>
  <si>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</si>
  <si>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</si>
  <si>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</si>
  <si>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</si>
  <si>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</si>
  <si>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</si>
  <si>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</si>
  <si>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</si>
  <si>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</si>
  <si>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</si>
  <si>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</si>
  <si>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</si>
  <si>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</si>
  <si>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</si>
  <si>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</si>
  <si>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</si>
  <si>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</si>
  <si>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</si>
  <si>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</si>
  <si>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</si>
  <si>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</si>
  <si>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</si>
  <si>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</si>
  <si>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</si>
  <si>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</si>
  <si>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</si>
  <si>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</si>
  <si>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</si>
  <si>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</si>
  <si>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</si>
  <si>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</si>
  <si>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</si>
  <si>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</si>
  <si>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</si>
  <si>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</si>
  <si>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</si>
  <si>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</si>
  <si>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</si>
  <si>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</si>
  <si>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</si>
  <si>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</si>
  <si>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</si>
  <si>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</si>
  <si>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</si>
  <si>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</si>
  <si>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</si>
  <si>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</si>
  <si>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</si>
  <si>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</si>
  <si>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</si>
  <si>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</si>
  <si>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</si>
  <si>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</si>
  <si>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</si>
  <si>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</si>
  <si>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</si>
  <si>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</si>
  <si>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</si>
  <si>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</si>
  <si>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</si>
  <si>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</si>
  <si>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</si>
  <si>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</si>
  <si>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</si>
  <si>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</si>
  <si>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</si>
  <si>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</si>
  <si>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</si>
  <si>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</si>
  <si>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</si>
  <si>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</si>
  <si>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</si>
  <si>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</si>
  <si>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</si>
  <si>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</si>
  <si>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</si>
  <si>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</si>
  <si>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</si>
  <si>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</si>
  <si>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</si>
  <si>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</si>
  <si>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</si>
  <si>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</si>
  <si>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</si>
  <si>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</si>
  <si>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</si>
  <si>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</si>
  <si>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</si>
  <si>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</si>
  <si>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</si>
  <si>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</si>
  <si>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</si>
  <si>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</si>
  <si>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</si>
  <si>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</si>
  <si>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</si>
  <si>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</si>
  <si>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</si>
  <si>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</si>
  <si>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</si>
  <si>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</si>
  <si>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</si>
  <si>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</si>
  <si>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</si>
  <si>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</si>
  <si>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</si>
  <si>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</si>
  <si>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</si>
  <si>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</si>
  <si>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</si>
  <si>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</si>
  <si>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</si>
  <si>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</si>
  <si>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</si>
  <si>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</si>
  <si>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</si>
  <si>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</si>
  <si>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</si>
  <si>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</si>
  <si>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</si>
  <si>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</si>
  <si>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</si>
  <si>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</si>
  <si>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</si>
  <si>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</si>
  <si>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</si>
  <si>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</si>
  <si>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</si>
  <si>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</si>
  <si>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</si>
  <si>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</si>
  <si>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</si>
  <si>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</si>
  <si>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</si>
  <si>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</si>
  <si>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</si>
  <si>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</si>
  <si>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</si>
  <si>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</si>
  <si>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</si>
  <si>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</si>
  <si>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</si>
  <si>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</si>
  <si>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</si>
  <si>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</si>
  <si>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</si>
  <si>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</si>
  <si>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</si>
  <si>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</si>
  <si>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</si>
  <si>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</si>
  <si>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</si>
  <si>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</si>
  <si>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</si>
  <si>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</si>
  <si>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</si>
  <si>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</si>
  <si>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</si>
  <si>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</si>
  <si>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</si>
  <si>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</si>
  <si>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</si>
  <si>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</si>
  <si>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</si>
  <si>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</si>
  <si>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</si>
  <si>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</si>
  <si>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</si>
  <si>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</si>
  <si>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</si>
  <si>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</si>
  <si>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</si>
  <si>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</si>
  <si>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</si>
  <si>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</si>
  <si>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</si>
  <si>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</si>
  <si>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</si>
  <si>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</si>
  <si>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</si>
  <si>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</si>
  <si>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</si>
  <si>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</si>
  <si>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</si>
  <si>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</si>
  <si>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</si>
  <si>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</si>
  <si>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</si>
  <si>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</si>
  <si>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</si>
  <si>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</si>
  <si>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</si>
  <si>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</si>
  <si>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</si>
  <si>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</si>
  <si>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</si>
  <si>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</si>
  <si>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</si>
  <si>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</si>
  <si>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</si>
  <si>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</si>
  <si>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</si>
  <si>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</si>
  <si>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</si>
  <si>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</si>
  <si>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</si>
  <si>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</si>
  <si>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</si>
  <si>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</si>
  <si>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</si>
  <si>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</si>
  <si>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</si>
  <si>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</si>
  <si>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</si>
  <si>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</si>
  <si>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</si>
  <si>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</si>
  <si>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</si>
  <si>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</si>
  <si>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</si>
  <si>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</si>
  <si>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</si>
  <si>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</si>
  <si>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</si>
  <si>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</si>
  <si>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</si>
  <si>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</si>
  <si>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</si>
  <si>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</si>
  <si>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</si>
  <si>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</si>
  <si>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</si>
  <si>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</si>
  <si>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</si>
  <si>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</si>
  <si>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</si>
  <si>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</si>
  <si>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</si>
  <si>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</si>
  <si>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</si>
  <si>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</si>
  <si>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</si>
  <si>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</si>
  <si>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</si>
  <si>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</si>
  <si>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</si>
  <si>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</si>
  <si>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</si>
  <si>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</si>
  <si>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</si>
  <si>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</si>
  <si>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</si>
  <si>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</si>
  <si>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</si>
  <si>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</si>
  <si>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</si>
  <si>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</si>
  <si>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</si>
  <si>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</si>
  <si>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</si>
  <si>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</si>
  <si>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</si>
  <si>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</si>
  <si>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</si>
  <si>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</si>
  <si>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</si>
  <si>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</si>
  <si>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</si>
  <si>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</si>
  <si>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</si>
  <si>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</si>
  <si>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</si>
  <si>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</si>
  <si>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</si>
  <si>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</si>
  <si>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</si>
  <si>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</si>
  <si>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</si>
  <si>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</si>
  <si>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</si>
  <si>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</si>
  <si>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</si>
  <si>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</si>
  <si>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</si>
  <si>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</si>
  <si>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</si>
  <si>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</si>
  <si>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</si>
  <si>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</si>
  <si>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</si>
  <si>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</si>
  <si>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</si>
  <si>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</si>
  <si>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</si>
  <si>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</si>
  <si>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</si>
  <si>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</si>
  <si>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</si>
  <si>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</si>
  <si>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</si>
  <si>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</si>
  <si>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</si>
  <si>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</si>
  <si>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</si>
  <si>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</si>
  <si>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</si>
  <si>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</si>
  <si>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</si>
  <si>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</si>
  <si>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</si>
  <si>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</si>
  <si>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</si>
  <si>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</si>
  <si>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</si>
  <si>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</si>
  <si>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</si>
  <si>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</si>
  <si>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</si>
  <si>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</si>
  <si>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</si>
  <si>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</si>
  <si>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</si>
  <si>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</si>
  <si>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</si>
  <si>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</si>
  <si>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</si>
  <si>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</si>
  <si>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</si>
  <si>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</si>
  <si>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</si>
  <si>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</si>
  <si>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</si>
  <si>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</si>
  <si>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</si>
  <si>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</si>
  <si>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</si>
  <si>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</si>
  <si>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</si>
  <si>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</si>
  <si>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</si>
  <si>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</si>
  <si>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</si>
  <si>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</si>
  <si>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</si>
  <si>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</si>
  <si>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</si>
  <si>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</si>
  <si>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</si>
  <si>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</si>
  <si>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</si>
  <si>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</si>
  <si>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</si>
  <si>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</si>
  <si>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</si>
  <si>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</si>
  <si>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</si>
  <si>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</si>
  <si>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</si>
  <si>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</si>
  <si>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</si>
  <si>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</si>
  <si>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</si>
  <si>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</si>
  <si>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</si>
  <si>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</si>
  <si>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</si>
  <si>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</si>
  <si>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</si>
  <si>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</si>
  <si>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</si>
  <si>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</si>
  <si>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</si>
  <si>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</si>
  <si>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</si>
  <si>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</si>
  <si>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</si>
  <si>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</si>
  <si>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</si>
  <si>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</si>
  <si>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</si>
  <si>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</si>
  <si>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</si>
  <si>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</si>
  <si>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</si>
  <si>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</si>
  <si>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</si>
  <si>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</si>
  <si>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</si>
  <si>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</si>
  <si>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</si>
  <si>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</si>
  <si>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</si>
  <si>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</si>
  <si>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</si>
  <si>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</si>
  <si>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</si>
  <si>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</si>
  <si>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</si>
  <si>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</si>
  <si>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</si>
  <si>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</si>
  <si>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</si>
  <si>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</si>
  <si>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</si>
  <si>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</si>
  <si>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</si>
  <si>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</si>
  <si>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</si>
  <si>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</si>
  <si>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</si>
  <si>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</si>
  <si>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</si>
  <si>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</si>
  <si>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</si>
  <si>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</si>
  <si>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</si>
  <si>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</si>
  <si>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</si>
  <si>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</si>
  <si>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</si>
  <si>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</si>
  <si>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</si>
  <si>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</si>
  <si>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</si>
  <si>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</si>
  <si>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</si>
  <si>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</si>
  <si>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</si>
  <si>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</si>
  <si>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</si>
  <si>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</si>
  <si>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</si>
  <si>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</si>
  <si>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</si>
  <si>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</si>
  <si>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</si>
  <si>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</si>
  <si>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</si>
  <si>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</si>
  <si>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</si>
  <si>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</si>
  <si>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</si>
  <si>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</si>
  <si>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</si>
  <si>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</si>
  <si>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</si>
  <si>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</si>
  <si>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</si>
  <si>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</si>
  <si>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</si>
  <si>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</si>
  <si>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</si>
  <si>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</si>
  <si>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</si>
  <si>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</si>
  <si>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</si>
  <si>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</si>
  <si>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</si>
  <si>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</si>
  <si>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</si>
  <si>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</si>
  <si>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</si>
  <si>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</si>
  <si>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</si>
  <si>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</si>
  <si>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</si>
  <si>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</si>
  <si>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</si>
  <si>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</si>
  <si>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</si>
  <si>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</si>
  <si>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</si>
  <si>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</si>
  <si>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</si>
  <si>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</si>
  <si>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</si>
  <si>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</si>
  <si>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</si>
  <si>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</si>
  <si>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</si>
  <si>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</si>
  <si>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</si>
  <si>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</si>
  <si>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</si>
  <si>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</si>
  <si>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</si>
  <si>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</si>
  <si>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</si>
  <si>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</si>
  <si>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</si>
  <si>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</si>
  <si>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</si>
  <si>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</si>
  <si>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</si>
  <si>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</si>
  <si>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</si>
  <si>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</si>
  <si>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</si>
  <si>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</si>
  <si>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</si>
  <si>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</si>
  <si>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</si>
  <si>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</si>
  <si>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</si>
  <si>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</si>
  <si>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</si>
  <si>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</si>
  <si>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</si>
  <si>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</si>
  <si>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</si>
  <si>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</si>
  <si>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</si>
  <si>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</si>
  <si>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</si>
  <si>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</si>
  <si>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</si>
  <si>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</si>
  <si>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</si>
  <si>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</si>
  <si>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</si>
  <si>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</si>
  <si>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</si>
  <si>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</si>
  <si>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</si>
  <si>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</si>
  <si>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</si>
  <si>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</si>
  <si>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</si>
  <si>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</si>
  <si>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</si>
  <si>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</si>
  <si>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</si>
  <si>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</si>
  <si>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</si>
  <si>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</si>
  <si>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</si>
  <si>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</si>
  <si>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</si>
  <si>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</si>
  <si>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</si>
  <si>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</si>
  <si>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</si>
  <si>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</si>
  <si>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</si>
  <si>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</si>
  <si>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</si>
  <si>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</si>
  <si>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</si>
  <si>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</si>
  <si>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</si>
  <si>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</si>
  <si>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</si>
  <si>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</si>
  <si>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</si>
  <si>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</si>
  <si>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</si>
  <si>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</si>
  <si>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</si>
  <si>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</si>
  <si>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</si>
  <si>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</si>
  <si>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</si>
  <si>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</si>
  <si>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</si>
  <si>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</si>
  <si>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</si>
  <si>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</si>
  <si>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</si>
  <si>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</si>
  <si>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</si>
  <si>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</si>
  <si>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</si>
  <si>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</si>
  <si>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</si>
  <si>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</si>
  <si>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</si>
  <si>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</si>
  <si>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</si>
  <si>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</si>
  <si>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</si>
  <si>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</si>
  <si>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</si>
  <si>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</si>
  <si>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</si>
  <si>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</si>
  <si>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</si>
  <si>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</si>
  <si>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</si>
  <si>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</si>
  <si>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</si>
  <si>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</si>
  <si>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</si>
  <si>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</si>
  <si>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</si>
  <si>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</si>
  <si>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</si>
  <si>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</si>
  <si>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</si>
  <si>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</si>
  <si>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</si>
  <si>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</si>
  <si>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</si>
  <si>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</si>
  <si>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</si>
  <si>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</si>
  <si>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</si>
  <si>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</si>
  <si>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</si>
  <si>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</si>
  <si>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</si>
  <si>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</si>
  <si>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</si>
  <si>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</si>
  <si>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</si>
  <si>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</si>
  <si>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</si>
  <si>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</si>
  <si>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</si>
  <si>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</si>
  <si>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</si>
  <si>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</si>
  <si>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</si>
  <si>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</si>
  <si>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</si>
  <si>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</si>
  <si>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</si>
  <si>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</si>
  <si>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</si>
  <si>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</si>
  <si>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</si>
  <si>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</si>
  <si>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</si>
  <si>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</si>
  <si>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</si>
  <si>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</si>
  <si>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</si>
  <si>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</si>
  <si>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</si>
  <si>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</si>
  <si>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</si>
  <si>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</si>
  <si>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</si>
  <si>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</si>
  <si>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</si>
  <si>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</si>
  <si>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</si>
  <si>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</si>
  <si>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</si>
  <si>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</si>
  <si>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</si>
  <si>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</si>
  <si>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</si>
  <si>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</si>
  <si>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</si>
  <si>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</si>
  <si>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</si>
  <si>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</si>
  <si>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</si>
  <si>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</si>
  <si>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</si>
  <si>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</si>
  <si>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</si>
  <si>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</si>
  <si>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</si>
  <si>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</si>
  <si>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</si>
  <si>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</si>
  <si>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</si>
  <si>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</si>
  <si>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</si>
  <si>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</si>
  <si>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</si>
  <si>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</si>
  <si>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</si>
  <si>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</si>
  <si>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</si>
  <si>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</si>
  <si>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</si>
  <si>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</si>
  <si>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</si>
  <si>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</si>
  <si>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</si>
  <si>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</si>
  <si>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</si>
  <si>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</si>
  <si>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</si>
  <si>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</si>
  <si>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</si>
  <si>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</si>
  <si>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</si>
  <si>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</si>
  <si>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</si>
  <si>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</si>
  <si>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</si>
  <si>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</si>
  <si>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</si>
  <si>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</si>
  <si>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</si>
  <si>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</si>
  <si>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</si>
  <si>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</si>
  <si>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</si>
  <si>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</si>
  <si>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</si>
  <si>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</si>
  <si>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</si>
  <si>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</si>
  <si>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</si>
  <si>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</si>
  <si>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</si>
  <si>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</si>
  <si>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</si>
  <si>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</si>
  <si>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</si>
  <si>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</si>
  <si>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</si>
  <si>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</si>
  <si>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</si>
  <si>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</si>
  <si>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</si>
  <si>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</si>
  <si>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</si>
  <si>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</si>
  <si>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</si>
  <si>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</si>
  <si>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</si>
  <si>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</si>
  <si>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</si>
  <si>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</si>
  <si>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</si>
  <si>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</si>
  <si>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</si>
  <si>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</si>
  <si>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</si>
  <si>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</si>
  <si>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</si>
  <si>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</si>
  <si>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</si>
  <si>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</si>
  <si>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</si>
  <si>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</si>
  <si>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</si>
  <si>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</si>
  <si>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</si>
  <si>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</si>
  <si>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</si>
  <si>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</si>
  <si>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</si>
  <si>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</si>
  <si>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</si>
  <si>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</si>
  <si>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</si>
  <si>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</si>
  <si>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</si>
  <si>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</si>
  <si>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</si>
  <si>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</si>
  <si>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</si>
  <si>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</si>
  <si>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</si>
  <si>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</si>
  <si>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</si>
  <si>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</si>
  <si>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</si>
  <si>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</si>
  <si>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</si>
  <si>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</si>
  <si>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</si>
  <si>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</si>
  <si>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</si>
  <si>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</si>
  <si>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</si>
  <si>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</si>
  <si>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</si>
  <si>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</si>
  <si>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</si>
  <si>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</si>
  <si>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</si>
  <si>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</si>
  <si>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</si>
  <si>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</si>
  <si>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</si>
  <si>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</si>
  <si>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</si>
  <si>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</si>
  <si>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</si>
  <si>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</si>
  <si>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</si>
  <si>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</si>
  <si>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</si>
  <si>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</si>
  <si>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</si>
  <si>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</si>
  <si>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</si>
  <si>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</si>
  <si>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</si>
  <si>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</si>
  <si>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</si>
  <si>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</si>
  <si>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</si>
  <si>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</si>
  <si>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</si>
  <si>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</si>
  <si>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</si>
  <si>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</si>
  <si>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</si>
  <si>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</si>
  <si>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</si>
  <si>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</si>
  <si>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</si>
  <si>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</si>
  <si>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</si>
  <si>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</si>
  <si>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</si>
  <si>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</si>
  <si>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</si>
  <si>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</si>
  <si>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</si>
  <si>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</si>
  <si>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</si>
  <si>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</si>
  <si>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</si>
  <si>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</si>
  <si>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</si>
  <si>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</si>
  <si>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</si>
  <si>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</si>
  <si>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</si>
  <si>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</si>
  <si>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</si>
  <si>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</si>
  <si>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</si>
  <si>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</si>
  <si>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</si>
  <si>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</si>
  <si>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</si>
  <si>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</si>
  <si>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</si>
  <si>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</si>
  <si>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</si>
  <si>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</si>
  <si>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</si>
  <si>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</si>
  <si>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</si>
  <si>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</si>
  <si>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</si>
  <si>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</si>
  <si>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</si>
  <si>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</si>
  <si>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</si>
  <si>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</si>
  <si>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</si>
  <si>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</si>
  <si>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</si>
  <si>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</si>
  <si>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</si>
  <si>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</si>
  <si>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</si>
  <si>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</si>
  <si>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</si>
  <si>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</si>
  <si>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</si>
  <si>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</si>
  <si>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</si>
  <si>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</si>
  <si>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</si>
  <si>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</si>
  <si>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</si>
  <si>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</si>
  <si>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</si>
  <si>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</si>
  <si>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</si>
  <si>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</si>
  <si>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</si>
  <si>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</si>
  <si>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</si>
  <si>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</si>
  <si>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</si>
  <si>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</si>
  <si>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</si>
  <si>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</si>
  <si>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</si>
  <si>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</si>
  <si>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</si>
  <si>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</si>
  <si>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</si>
  <si>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</si>
  <si>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</si>
  <si>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</si>
  <si>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</si>
  <si>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</si>
  <si>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</si>
  <si>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</si>
  <si>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</si>
  <si>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</si>
  <si>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</si>
  <si>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</si>
  <si>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</si>
  <si>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</si>
  <si>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</si>
  <si>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</si>
  <si>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</si>
  <si>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</si>
  <si>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</si>
  <si>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</si>
  <si>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</si>
  <si>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</si>
  <si>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</si>
  <si>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</si>
  <si>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</si>
  <si>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</si>
  <si>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</si>
  <si>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</si>
  <si>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</si>
  <si>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</si>
  <si>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</si>
  <si>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</si>
  <si>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</si>
  <si>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</si>
  <si>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</si>
  <si>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</si>
  <si>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</si>
  <si>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</si>
  <si>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</si>
  <si>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</si>
  <si>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</si>
  <si>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</si>
  <si>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</si>
  <si>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</si>
  <si>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</si>
  <si>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</si>
  <si>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</si>
  <si>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</si>
  <si>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</si>
  <si>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</si>
  <si>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</si>
  <si>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</si>
  <si>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</si>
  <si>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</si>
  <si>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</si>
  <si>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</si>
  <si>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</si>
  <si>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</si>
  <si>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</si>
  <si>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</si>
  <si>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</si>
  <si>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</si>
  <si>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</si>
  <si>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</si>
  <si>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</si>
  <si>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</si>
  <si>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</si>
  <si>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</si>
  <si>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</si>
  <si>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</si>
  <si>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</si>
  <si>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</si>
  <si>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</si>
  <si>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</si>
  <si>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</si>
  <si>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</si>
  <si>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</si>
  <si>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</si>
  <si>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</si>
  <si>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</si>
  <si>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</si>
  <si>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</si>
  <si>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</si>
  <si>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</si>
  <si>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</si>
  <si>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</si>
  <si>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</si>
  <si>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</si>
  <si>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</si>
  <si>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</si>
  <si>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</si>
  <si>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</si>
  <si>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</si>
  <si>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</si>
  <si>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</si>
  <si>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</si>
  <si>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</si>
  <si>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</si>
  <si>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</si>
  <si>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</si>
  <si>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</si>
  <si>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</si>
  <si>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</si>
  <si>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</si>
  <si>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</si>
  <si>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</si>
  <si>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</si>
  <si>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</si>
  <si>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</si>
  <si>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</si>
  <si>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</si>
  <si>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</si>
  <si>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</si>
  <si>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</si>
  <si>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</si>
  <si>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</si>
  <si>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</si>
  <si>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</si>
  <si>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</si>
  <si>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</si>
  <si>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</si>
  <si>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</si>
  <si>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</si>
  <si>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</si>
  <si>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</si>
  <si>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</si>
  <si>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</si>
  <si>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</si>
  <si>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</si>
  <si>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</si>
  <si>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</si>
  <si>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</si>
  <si>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</si>
  <si>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</si>
  <si>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</si>
  <si>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</si>
  <si>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</si>
  <si>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</si>
  <si>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</si>
  <si>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</si>
  <si>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</si>
  <si>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</si>
  <si>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</si>
  <si>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</si>
  <si>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</si>
  <si>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</si>
  <si>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</si>
  <si>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</si>
  <si>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</si>
  <si>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</si>
  <si>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</si>
  <si>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</si>
  <si>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</si>
  <si>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</si>
  <si>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</si>
  <si>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</si>
  <si>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</si>
  <si>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</si>
  <si>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</si>
  <si>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</si>
  <si>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</si>
  <si>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</si>
  <si>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</si>
  <si>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</si>
  <si>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</si>
  <si>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</si>
  <si>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</si>
  <si>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</si>
  <si>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</si>
  <si>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</si>
  <si>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</si>
  <si>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</si>
  <si>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</si>
  <si>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</si>
  <si>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</si>
  <si>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</si>
  <si>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</si>
  <si>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</si>
  <si>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</si>
  <si>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</si>
  <si>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</si>
  <si>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</si>
  <si>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</si>
  <si>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</si>
  <si>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</si>
  <si>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</si>
  <si>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</si>
  <si>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</si>
  <si>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</si>
  <si>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</si>
  <si>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</si>
  <si>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</si>
  <si>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</si>
  <si>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</si>
  <si>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</si>
  <si>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</si>
  <si>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</si>
  <si>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</si>
  <si>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</si>
  <si>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</si>
  <si>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</si>
  <si>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</si>
  <si>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</si>
  <si>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</si>
  <si>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</si>
  <si>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</si>
  <si>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</si>
  <si>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</si>
  <si>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</si>
  <si>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</si>
  <si>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</si>
  <si>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</si>
  <si>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</si>
  <si>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</si>
  <si>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</si>
  <si>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</si>
  <si>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</si>
  <si>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</si>
  <si>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</si>
  <si>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</si>
  <si>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</si>
  <si>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</si>
  <si>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</si>
  <si>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</si>
  <si>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</si>
  <si>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</si>
  <si>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</si>
  <si>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</si>
  <si>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</si>
  <si>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</si>
  <si>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</si>
  <si>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</si>
  <si>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</si>
  <si>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</si>
  <si>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</si>
  <si>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</si>
  <si>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</si>
  <si>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</si>
  <si>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</si>
  <si>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</si>
  <si>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</si>
  <si>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</si>
  <si>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</si>
  <si>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</si>
  <si>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</si>
  <si>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</si>
  <si>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</si>
  <si>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</si>
  <si>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</si>
  <si>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</si>
  <si>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</si>
  <si>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</si>
  <si>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</si>
  <si>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</si>
  <si>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</si>
  <si>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</si>
  <si>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</si>
  <si>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</si>
  <si>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</si>
  <si>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</si>
  <si>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</si>
  <si>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</si>
  <si>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</si>
  <si>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</si>
  <si>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</si>
  <si>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</si>
  <si>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</si>
  <si>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</si>
  <si>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</si>
  <si>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</si>
  <si>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</si>
  <si>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</si>
  <si>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</si>
  <si>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</si>
  <si>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</si>
  <si>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</si>
  <si>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</si>
  <si>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</si>
  <si>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</si>
  <si>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</si>
  <si>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</si>
  <si>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</si>
  <si>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</si>
  <si>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</si>
  <si>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</si>
  <si>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</si>
  <si>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</si>
  <si>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</si>
  <si>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</si>
  <si>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</si>
  <si>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</si>
  <si>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</si>
  <si>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</si>
  <si>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</si>
  <si>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</si>
  <si>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</si>
  <si>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</si>
  <si>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</si>
  <si>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</si>
  <si>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</si>
  <si>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</si>
  <si>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</si>
  <si>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</si>
  <si>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</si>
  <si>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</si>
  <si>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</si>
  <si>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</si>
  <si>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</si>
  <si>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</si>
  <si>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</si>
  <si>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</si>
  <si>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</si>
  <si>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</si>
  <si>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</si>
  <si>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</si>
  <si>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</si>
  <si>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</si>
  <si>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</si>
  <si>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</si>
  <si>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</si>
  <si>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</si>
  <si>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</si>
  <si>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</si>
  <si>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</si>
  <si>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</si>
  <si>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</si>
  <si>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</si>
  <si>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</si>
  <si>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</si>
  <si>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</si>
  <si>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</si>
  <si>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</si>
  <si>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</si>
  <si>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</si>
  <si>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</si>
  <si>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</si>
  <si>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</si>
  <si>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</si>
  <si>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</si>
  <si>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</si>
  <si>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</si>
  <si>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</si>
  <si>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</si>
  <si>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</si>
  <si>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</si>
  <si>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</si>
  <si>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</si>
  <si>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</si>
  <si>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</si>
  <si>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</si>
  <si>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</si>
  <si>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</si>
  <si>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</si>
  <si>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</si>
  <si>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</si>
  <si>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</si>
  <si>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</si>
  <si>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</si>
  <si>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</si>
  <si>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</si>
  <si>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</si>
  <si>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</si>
  <si>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</si>
  <si>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</si>
  <si>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</si>
  <si>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</si>
  <si>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</si>
  <si>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</si>
  <si>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</si>
  <si>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</si>
  <si>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</si>
  <si>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</si>
  <si>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</si>
  <si>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</si>
  <si>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</si>
  <si>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</si>
  <si>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</si>
  <si>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</si>
  <si>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</si>
  <si>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</si>
  <si>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</si>
  <si>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</si>
  <si>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</si>
  <si>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</si>
  <si>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</si>
  <si>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</si>
  <si>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</si>
  <si>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</si>
  <si>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</si>
  <si>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</si>
  <si>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</si>
  <si>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</si>
  <si>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</si>
  <si>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</si>
  <si>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</si>
  <si>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</si>
  <si>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</si>
  <si>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</si>
  <si>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</si>
  <si>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</si>
  <si>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</si>
  <si>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</si>
  <si>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</si>
  <si>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</si>
  <si>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</si>
  <si>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</si>
  <si>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</si>
  <si>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</si>
  <si>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</si>
  <si>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</si>
  <si>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</si>
  <si>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</si>
  <si>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</si>
  <si>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</si>
  <si>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</si>
  <si>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</si>
  <si>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</si>
  <si>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</si>
  <si>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</si>
  <si>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</si>
  <si>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</si>
  <si>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</si>
  <si>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</si>
  <si>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</si>
  <si>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</si>
  <si>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</si>
  <si>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</si>
  <si>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</si>
  <si>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</si>
  <si>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</si>
  <si>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</si>
  <si>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</si>
  <si>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</si>
  <si>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</si>
  <si>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</si>
  <si>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</si>
  <si>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</si>
  <si>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</si>
  <si>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</si>
  <si>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</si>
  <si>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</si>
  <si>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</si>
  <si>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</si>
  <si>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</si>
  <si>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</si>
  <si>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</si>
  <si>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</si>
  <si>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</si>
  <si>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</si>
  <si>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</si>
  <si>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</si>
  <si>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</si>
  <si>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</si>
  <si>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</si>
  <si>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</si>
  <si>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</si>
  <si>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</si>
  <si>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</si>
  <si>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</si>
  <si>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</si>
  <si>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</si>
  <si>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</si>
  <si>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</si>
  <si>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</si>
  <si>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</si>
  <si>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</si>
  <si>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</si>
  <si>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</si>
  <si>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</si>
  <si>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</si>
  <si>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</si>
  <si>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</si>
  <si>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</si>
  <si>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</si>
  <si>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</si>
  <si>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</si>
  <si>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</si>
  <si>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</si>
  <si>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</si>
  <si>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</si>
  <si>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</si>
  <si>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</si>
  <si>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</si>
  <si>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</si>
  <si>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</si>
  <si>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</si>
  <si>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</si>
  <si>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</si>
  <si>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</si>
  <si>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</si>
  <si>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</si>
  <si>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</si>
  <si>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</si>
  <si>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</si>
  <si>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</si>
  <si>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</si>
  <si>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</si>
  <si>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</si>
  <si>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</si>
  <si>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</si>
  <si>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</si>
  <si>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</si>
  <si>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</si>
  <si>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</si>
  <si>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</si>
  <si>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</si>
  <si>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</si>
  <si>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</si>
  <si>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</si>
  <si>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</si>
  <si>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</si>
  <si>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</si>
  <si>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</si>
  <si>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</si>
  <si>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</si>
  <si>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</si>
  <si>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</si>
  <si>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</si>
  <si>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</si>
  <si>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</si>
  <si>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</si>
  <si>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</si>
  <si>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</si>
  <si>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</si>
  <si>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</si>
  <si>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</si>
  <si>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</si>
  <si>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</si>
  <si>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</si>
  <si>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</si>
  <si>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</si>
  <si>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</si>
  <si>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</si>
  <si>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</si>
  <si>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</si>
  <si>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</si>
  <si>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</si>
  <si>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</si>
  <si>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</si>
  <si>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</si>
  <si>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</si>
  <si>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</si>
  <si>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</si>
  <si>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</si>
  <si>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</si>
  <si>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</si>
  <si>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</si>
  <si>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</si>
  <si>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</si>
  <si>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</si>
  <si>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</si>
  <si>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</si>
  <si>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</si>
  <si>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</si>
  <si>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</si>
  <si>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</si>
  <si>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</si>
  <si>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</si>
  <si>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</si>
  <si>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</si>
  <si>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</si>
  <si>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</si>
  <si>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</si>
  <si>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</si>
  <si>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</si>
  <si>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</si>
  <si>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</si>
  <si>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</si>
  <si>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</si>
  <si>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</si>
  <si>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</si>
  <si>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</si>
  <si>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</si>
  <si>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</si>
  <si>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</si>
  <si>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</si>
  <si>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</si>
  <si>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</si>
  <si>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</si>
  <si>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</si>
  <si>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</si>
  <si>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</si>
  <si>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</si>
  <si>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</si>
  <si>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</si>
  <si>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</si>
  <si>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</si>
  <si>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</si>
  <si>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</si>
  <si>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</si>
  <si>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</si>
  <si>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</si>
  <si>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</si>
  <si>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</si>
  <si>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</si>
  <si>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</si>
  <si>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</si>
  <si>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</si>
  <si>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</si>
  <si>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</si>
  <si>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</si>
  <si>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</si>
  <si>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</si>
  <si>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</si>
  <si>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</si>
  <si>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</si>
  <si>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</si>
  <si>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</si>
  <si>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</si>
  <si>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</si>
  <si>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</si>
  <si>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</si>
  <si>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</si>
  <si>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</si>
  <si>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</si>
  <si>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</si>
  <si>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</si>
  <si>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</si>
  <si>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</si>
  <si>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</si>
  <si>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</si>
  <si>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</si>
  <si>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</si>
  <si>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</si>
  <si>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</si>
  <si>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</si>
  <si>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</si>
  <si>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</si>
  <si>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</si>
  <si>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</si>
  <si>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</si>
  <si>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</si>
  <si>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</si>
  <si>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</si>
  <si>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</si>
  <si>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</si>
  <si>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</si>
  <si>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</si>
  <si>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</si>
  <si>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</si>
  <si>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</si>
  <si>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</si>
  <si>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</si>
  <si>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</si>
  <si>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</si>
  <si>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</si>
  <si>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</si>
  <si>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</si>
  <si>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</si>
  <si>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</si>
  <si>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</si>
  <si>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</si>
  <si>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</si>
  <si>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</si>
  <si>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</si>
  <si>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</si>
  <si>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</si>
  <si>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</si>
  <si>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</si>
  <si>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</si>
  <si>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</si>
  <si>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</si>
  <si>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</si>
  <si>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</si>
  <si>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</si>
  <si>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</si>
  <si>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</si>
  <si>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</si>
  <si>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</si>
  <si>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</si>
  <si>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</si>
  <si>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</si>
  <si>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</si>
  <si>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</si>
  <si>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</si>
  <si>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</si>
  <si>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</si>
  <si>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</si>
  <si>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</si>
  <si>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</si>
  <si>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</si>
  <si>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</si>
  <si>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</si>
  <si>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</si>
  <si>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</si>
  <si>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</si>
  <si>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</si>
  <si>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</si>
  <si>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</si>
  <si>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</si>
  <si>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</si>
  <si>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</si>
  <si>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</si>
  <si>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</si>
  <si>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</si>
  <si>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</si>
  <si>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</si>
  <si>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</si>
  <si>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</si>
  <si>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</si>
  <si>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</si>
  <si>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</si>
  <si>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</si>
  <si>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</si>
  <si>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</si>
  <si>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</si>
  <si>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</si>
  <si>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</si>
  <si>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</si>
  <si>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</si>
  <si>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</si>
  <si>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</si>
  <si>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</si>
  <si>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</si>
  <si>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</si>
  <si>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</si>
  <si>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</si>
  <si>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</si>
  <si>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</si>
  <si>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</si>
  <si>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</si>
  <si>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</si>
  <si>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</si>
  <si>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</si>
  <si>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</si>
  <si>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</si>
  <si>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</si>
  <si>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</si>
  <si>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</si>
  <si>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</si>
  <si>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</si>
  <si>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</si>
  <si>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</si>
  <si>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</si>
  <si>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</si>
  <si>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</si>
  <si>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</si>
  <si>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</si>
  <si>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</si>
  <si>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</si>
  <si>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</si>
  <si>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</si>
  <si>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</si>
  <si>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</si>
  <si>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</si>
  <si>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</si>
  <si>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</si>
  <si>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</si>
  <si>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</si>
  <si>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</si>
  <si>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</si>
  <si>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</si>
  <si>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</si>
  <si>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</si>
  <si>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</si>
  <si>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</si>
  <si>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</si>
  <si>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</si>
  <si>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</si>
  <si>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</si>
  <si>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</si>
  <si>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</si>
  <si>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</si>
  <si>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</si>
  <si>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</si>
  <si>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</si>
  <si>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</si>
  <si>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</si>
  <si>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</si>
  <si>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</si>
  <si>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</si>
  <si>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</si>
  <si>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</si>
  <si>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</si>
  <si>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</si>
  <si>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</si>
  <si>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</si>
  <si>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</si>
  <si>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</si>
  <si>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</si>
  <si>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</si>
  <si>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</si>
  <si>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</si>
  <si>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</si>
  <si>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</si>
  <si>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</si>
  <si>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</si>
  <si>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</si>
  <si>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</si>
  <si>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</si>
  <si>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</si>
  <si>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</si>
  <si>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</si>
  <si>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</si>
  <si>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</si>
  <si>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</si>
  <si>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</si>
  <si>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</si>
  <si>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</si>
  <si>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</si>
  <si>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</si>
  <si>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</si>
  <si>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</si>
  <si>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</si>
  <si>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</si>
  <si>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</si>
  <si>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</si>
  <si>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</si>
  <si>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</si>
  <si>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</si>
  <si>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</si>
  <si>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</si>
  <si>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</si>
  <si>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</si>
  <si>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</si>
  <si>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</si>
  <si>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</si>
  <si>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</si>
  <si>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</si>
  <si>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</si>
  <si>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</si>
  <si>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</si>
  <si>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</si>
  <si>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</si>
  <si>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</si>
  <si>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</si>
  <si>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</si>
  <si>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</si>
  <si>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</si>
  <si>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</si>
  <si>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</si>
  <si>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</si>
  <si>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</si>
  <si>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</si>
  <si>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</si>
  <si>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</si>
  <si>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</si>
  <si>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</si>
  <si>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</si>
  <si>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</si>
  <si>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</si>
  <si>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</si>
  <si>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</si>
  <si>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</si>
  <si>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</si>
  <si>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</si>
  <si>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</si>
  <si>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</si>
  <si>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</si>
  <si>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</si>
  <si>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</si>
  <si>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</si>
  <si>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</si>
  <si>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</si>
  <si>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</si>
  <si>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</si>
  <si>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</si>
  <si>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</si>
  <si>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</si>
  <si>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</si>
  <si>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</si>
  <si>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</si>
  <si>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</si>
  <si>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</si>
  <si>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</si>
  <si>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</si>
  <si>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</si>
  <si>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</si>
  <si>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</si>
  <si>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</si>
  <si>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</si>
  <si>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</si>
  <si>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</si>
  <si>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</si>
  <si>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</si>
  <si>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</si>
  <si>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</si>
  <si>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</si>
  <si>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</si>
  <si>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</si>
  <si>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</si>
  <si>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</si>
  <si>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</si>
  <si>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</si>
  <si>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</si>
  <si>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</si>
  <si>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</si>
  <si>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</si>
  <si>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</si>
  <si>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</si>
  <si>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</si>
  <si>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</si>
  <si>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</si>
  <si>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</si>
  <si>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</si>
  <si>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</si>
  <si>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</si>
  <si>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</si>
  <si>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</si>
  <si>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</si>
  <si>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</si>
  <si>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</si>
  <si>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</si>
  <si>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</si>
  <si>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</si>
  <si>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</si>
  <si>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</si>
  <si>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</si>
  <si>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</si>
  <si>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</si>
  <si>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</si>
  <si>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</si>
  <si>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</si>
  <si>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</si>
  <si>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</si>
  <si>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</si>
  <si>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</si>
  <si>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</si>
  <si>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</si>
  <si>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</si>
  <si>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</si>
  <si>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</si>
  <si>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</si>
  <si>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</si>
  <si>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</si>
  <si>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</si>
  <si>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</si>
  <si>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</si>
  <si>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</si>
  <si>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</si>
  <si>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</si>
  <si>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</si>
  <si>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</si>
  <si>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</si>
  <si>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</si>
  <si>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</si>
  <si>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</si>
  <si>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</si>
  <si>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</si>
  <si>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</si>
  <si>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</si>
  <si>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</si>
  <si>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</si>
  <si>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</si>
  <si>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</si>
  <si>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</si>
  <si>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</si>
  <si>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</si>
  <si>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</si>
  <si>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</si>
  <si>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</si>
  <si>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</si>
  <si>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</si>
  <si>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</si>
  <si>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</si>
  <si>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</si>
  <si>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</si>
  <si>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</si>
  <si>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</si>
  <si>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</si>
  <si>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</si>
  <si>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</si>
  <si>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</si>
  <si>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</si>
  <si>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</si>
  <si>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</si>
  <si>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</si>
  <si>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</si>
  <si>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</si>
  <si>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</si>
  <si>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</si>
  <si>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</si>
  <si>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</si>
  <si>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</si>
  <si>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</si>
  <si>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</si>
  <si>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</si>
  <si>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</si>
  <si>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</si>
  <si>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</si>
  <si>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</si>
  <si>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</si>
  <si>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</si>
  <si>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</si>
  <si>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</si>
  <si>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</si>
  <si>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</si>
  <si>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</si>
  <si>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</si>
  <si>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</si>
  <si>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</si>
  <si>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</si>
  <si>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</si>
  <si>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</si>
  <si>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</si>
  <si>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</si>
  <si>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</si>
  <si>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</si>
  <si>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</si>
  <si>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</si>
  <si>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</si>
  <si>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</si>
  <si>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</si>
  <si>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</si>
  <si>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</si>
  <si>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</si>
  <si>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</si>
  <si>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</si>
  <si>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</si>
  <si>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</si>
  <si>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</si>
  <si>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</si>
  <si>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</si>
  <si>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</si>
  <si>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</si>
  <si>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</si>
  <si>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</si>
  <si>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</si>
  <si>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</si>
  <si>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</si>
  <si>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</si>
  <si>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</si>
  <si>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</si>
  <si>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</si>
  <si>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</si>
  <si>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</si>
  <si>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</si>
  <si>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</si>
  <si>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</si>
  <si>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</si>
  <si>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</si>
  <si>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</si>
  <si>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</si>
  <si>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</si>
  <si>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</si>
  <si>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</si>
  <si>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</si>
  <si>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</si>
  <si>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</si>
  <si>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</si>
  <si>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</si>
  <si>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</si>
  <si>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</si>
  <si>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</si>
  <si>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</si>
  <si>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</si>
  <si>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</si>
  <si>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</si>
  <si>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</si>
  <si>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</si>
  <si>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</si>
  <si>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</si>
  <si>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</si>
  <si>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</si>
  <si>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</si>
  <si>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</si>
  <si>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</si>
  <si>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</si>
  <si>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</si>
  <si>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</si>
  <si>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</si>
  <si>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</si>
  <si>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</si>
  <si>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</si>
  <si>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</si>
  <si>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</si>
  <si>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</si>
  <si>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</si>
  <si>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</si>
  <si>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</si>
  <si>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</si>
  <si>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</si>
  <si>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</si>
  <si>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</si>
  <si>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</si>
  <si>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</si>
  <si>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</si>
  <si>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</si>
  <si>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</si>
  <si>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</si>
  <si>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</si>
  <si>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</si>
  <si>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</si>
  <si>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</si>
  <si>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</si>
  <si>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</si>
  <si>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</si>
  <si>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</si>
  <si>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</si>
  <si>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</si>
  <si>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</si>
  <si>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</si>
  <si>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</si>
  <si>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</si>
  <si>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</si>
  <si>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</si>
  <si>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</si>
  <si>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</si>
  <si>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</si>
  <si>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</si>
  <si>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</si>
  <si>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</si>
  <si>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</si>
  <si>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</si>
  <si>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</si>
  <si>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</si>
  <si>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</si>
  <si>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</si>
  <si>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</si>
  <si>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</si>
  <si>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</si>
  <si>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</si>
  <si>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</si>
  <si>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</si>
  <si>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</si>
  <si>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</si>
  <si>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</si>
  <si>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</si>
  <si>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</si>
  <si>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</si>
  <si>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</si>
  <si>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</si>
  <si>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</si>
  <si>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</si>
  <si>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</si>
  <si>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</si>
  <si>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</si>
  <si>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</si>
  <si>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</si>
  <si>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</si>
  <si>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</si>
  <si>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</si>
  <si>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</si>
  <si>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</si>
  <si>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</si>
  <si>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</si>
  <si>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</si>
  <si>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</si>
  <si>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</si>
  <si>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</si>
  <si>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</si>
  <si>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</si>
  <si>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</si>
  <si>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</si>
  <si>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</si>
  <si>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</si>
  <si>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</si>
  <si>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</si>
  <si>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</si>
  <si>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</si>
  <si>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</si>
  <si>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</si>
  <si>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</si>
  <si>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</si>
  <si>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</si>
  <si>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</si>
  <si>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</si>
  <si>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</si>
  <si>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</si>
  <si>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</si>
  <si>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</si>
  <si>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</si>
  <si>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</si>
  <si>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</si>
  <si>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</si>
  <si>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</si>
  <si>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</si>
  <si>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</si>
  <si>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</si>
  <si>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</si>
  <si>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</si>
  <si>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</si>
  <si>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</si>
  <si>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</si>
  <si>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</si>
  <si>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</si>
  <si>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</si>
  <si>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</si>
  <si>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</si>
  <si>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</si>
  <si>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</si>
  <si>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</si>
  <si>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</si>
  <si>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</si>
  <si>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</si>
  <si>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</si>
  <si>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</si>
  <si>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</si>
  <si>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</si>
  <si>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</si>
  <si>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</si>
  <si>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</si>
  <si>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</si>
  <si>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</si>
  <si>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</si>
  <si>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</si>
  <si>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</si>
  <si>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</si>
  <si>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</si>
  <si>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</si>
  <si>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</si>
  <si>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</si>
  <si>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</si>
  <si>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</si>
  <si>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</si>
  <si>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</si>
  <si>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</si>
  <si>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</si>
  <si>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</si>
  <si>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</si>
  <si>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</si>
  <si>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</si>
  <si>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</si>
  <si>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</si>
  <si>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</si>
  <si>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</si>
  <si>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</si>
  <si>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</si>
  <si>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</si>
  <si>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</si>
  <si>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</si>
  <si>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</si>
  <si>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</si>
  <si>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</si>
  <si>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</si>
  <si>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</si>
  <si>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</si>
  <si>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</si>
  <si>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</si>
  <si>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</si>
  <si>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</si>
  <si>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</si>
  <si>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</si>
  <si>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</si>
  <si>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</si>
  <si>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</si>
  <si>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</si>
  <si>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</si>
  <si>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</si>
  <si>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</si>
  <si>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</si>
  <si>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</si>
  <si>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</si>
  <si>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</si>
  <si>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</si>
  <si>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</si>
  <si>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</si>
  <si>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</si>
  <si>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</si>
  <si>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</si>
  <si>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</si>
  <si>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</si>
  <si>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</si>
  <si>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</si>
  <si>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</si>
  <si>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</si>
  <si>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</si>
  <si>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</si>
  <si>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</si>
  <si>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</si>
  <si>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</si>
  <si>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</si>
  <si>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</si>
  <si>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</si>
  <si>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</si>
  <si>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</si>
  <si>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</si>
  <si>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</si>
  <si>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</si>
  <si>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</si>
  <si>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</si>
  <si>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</si>
  <si>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</si>
  <si>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</si>
  <si>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</si>
  <si>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</si>
  <si>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</si>
  <si>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</si>
  <si>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</si>
  <si>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</si>
  <si>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</si>
  <si>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</si>
  <si>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</si>
  <si>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</si>
  <si>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</si>
  <si>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</si>
  <si>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</si>
  <si>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</si>
  <si>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</si>
  <si>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</si>
  <si>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</si>
  <si>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</si>
  <si>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</si>
  <si>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</si>
  <si>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</si>
  <si>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</si>
  <si>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</si>
  <si>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</si>
  <si>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</si>
  <si>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</si>
  <si>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</si>
  <si>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</si>
  <si>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</si>
  <si>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</si>
  <si>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</si>
  <si>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</si>
  <si>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</si>
  <si>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</si>
  <si>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</si>
  <si>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</si>
  <si>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</si>
  <si>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</si>
  <si>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</si>
  <si>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</si>
  <si>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</si>
  <si>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</si>
  <si>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</si>
  <si>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</si>
  <si>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</si>
  <si>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</si>
  <si>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</si>
  <si>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</si>
  <si>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</si>
  <si>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</si>
  <si>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</si>
  <si>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</si>
  <si>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</si>
  <si>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</si>
  <si>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</si>
  <si>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</si>
  <si>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</si>
  <si>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</si>
  <si>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</si>
  <si>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</si>
  <si>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</si>
  <si>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</si>
  <si>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</si>
  <si>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</si>
  <si>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</si>
  <si>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</si>
  <si>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</si>
  <si>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</si>
  <si>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</si>
  <si>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</si>
  <si>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</si>
  <si>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</si>
  <si>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</si>
  <si>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</si>
  <si>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</si>
  <si>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</si>
  <si>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</si>
  <si>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</si>
  <si>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</si>
  <si>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</si>
  <si>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</si>
  <si>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</si>
  <si>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</si>
  <si>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</si>
  <si>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</si>
  <si>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</si>
  <si>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</si>
  <si>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</si>
  <si>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</si>
  <si>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</si>
  <si>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</si>
  <si>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</si>
  <si>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</si>
  <si>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</si>
  <si>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</si>
  <si>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</si>
  <si>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</si>
  <si>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</si>
  <si>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</si>
  <si>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</si>
  <si>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</si>
  <si>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</si>
  <si>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</si>
  <si>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</si>
  <si>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</si>
  <si>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</si>
  <si>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</si>
  <si>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</si>
  <si>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</si>
  <si>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</si>
  <si>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</si>
  <si>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</si>
  <si>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</si>
  <si>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</si>
  <si>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</si>
  <si>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</si>
  <si>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</si>
  <si>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</si>
  <si>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</si>
  <si>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</si>
  <si>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</si>
  <si>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</si>
  <si>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</si>
  <si>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</si>
  <si>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</si>
  <si>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</si>
  <si>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</si>
  <si>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</si>
  <si>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</si>
  <si>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</si>
  <si>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</si>
  <si>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</si>
  <si>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</si>
  <si>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</si>
  <si>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</si>
  <si>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</si>
  <si>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</si>
  <si>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</si>
  <si>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</si>
  <si>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</si>
  <si>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</si>
  <si>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</si>
  <si>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</si>
  <si>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</si>
  <si>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</si>
  <si>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</si>
  <si>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</si>
  <si>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</si>
  <si>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</si>
  <si>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</si>
  <si>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</si>
  <si>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</si>
  <si>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</si>
  <si>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</si>
  <si>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</si>
  <si>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</si>
  <si>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</si>
  <si>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</si>
  <si>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</si>
  <si>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</si>
  <si>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</si>
  <si>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</si>
  <si>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</si>
  <si>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</si>
  <si>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</si>
  <si>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</si>
  <si>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</si>
  <si>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</si>
  <si>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</si>
  <si>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</si>
  <si>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</si>
  <si>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</si>
  <si>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</si>
  <si>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</si>
  <si>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</si>
  <si>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</si>
  <si>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</si>
  <si>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</si>
  <si>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</si>
  <si>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</si>
  <si>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</si>
  <si>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</si>
  <si>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</si>
  <si>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</si>
  <si>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</si>
  <si>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</si>
  <si>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</si>
  <si>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</si>
  <si>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</si>
  <si>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</si>
  <si>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</si>
  <si>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</si>
  <si>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</si>
  <si>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</si>
  <si>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</si>
  <si>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</si>
  <si>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</si>
  <si>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</si>
  <si>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</si>
  <si>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</si>
  <si>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</si>
  <si>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</si>
  <si>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</si>
  <si>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</si>
  <si>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</si>
  <si>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</si>
  <si>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</si>
  <si>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</si>
  <si>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</si>
  <si>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</si>
  <si>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</si>
  <si>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</si>
  <si>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</si>
  <si>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</si>
  <si>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</si>
  <si>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</si>
  <si>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</si>
  <si>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</si>
  <si>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</si>
  <si>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</si>
  <si>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</si>
  <si>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</si>
  <si>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</si>
  <si>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</si>
  <si>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</si>
  <si>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</si>
  <si>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</si>
  <si>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</si>
  <si>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</si>
  <si>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</si>
  <si>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</si>
  <si>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</si>
  <si>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</si>
  <si>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</si>
  <si>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</si>
  <si>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</si>
  <si>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</si>
  <si>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</si>
  <si>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</si>
  <si>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</si>
  <si>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</si>
  <si>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</si>
  <si>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</si>
  <si>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</si>
  <si>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</si>
  <si>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</si>
  <si>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</si>
  <si>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</si>
  <si>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</si>
  <si>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</si>
  <si>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</si>
  <si>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</si>
  <si>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</si>
  <si>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</si>
  <si>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</si>
  <si>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</si>
  <si>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</si>
  <si>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</si>
  <si>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</si>
  <si>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</si>
  <si>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</si>
  <si>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</si>
  <si>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</si>
  <si>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</si>
  <si>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</si>
  <si>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</si>
  <si>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</si>
  <si>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</si>
  <si>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</si>
  <si>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</si>
  <si>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</si>
  <si>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</si>
  <si>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</si>
  <si>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</si>
  <si>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</si>
  <si>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</si>
  <si>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</si>
  <si>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</si>
  <si>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</si>
  <si>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</si>
  <si>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</si>
  <si>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</si>
  <si>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</si>
  <si>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</si>
  <si>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</si>
  <si>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</si>
  <si>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</si>
  <si>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</si>
  <si>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</si>
  <si>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</si>
  <si>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</si>
  <si>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</si>
  <si>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</si>
  <si>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</si>
  <si>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</si>
  <si>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</si>
  <si>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</si>
  <si>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</si>
  <si>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</si>
  <si>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</si>
  <si>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</si>
  <si>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</si>
  <si>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</si>
  <si>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</si>
  <si>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</si>
  <si>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</si>
  <si>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</si>
  <si>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</si>
  <si>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</si>
  <si>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</si>
  <si>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</si>
  <si>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</si>
  <si>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</si>
  <si>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</si>
  <si>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</si>
  <si>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</si>
  <si>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</si>
  <si>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</si>
  <si>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</si>
  <si>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</si>
  <si>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</si>
  <si>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</si>
  <si>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</si>
  <si>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</si>
  <si>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</si>
  <si>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</si>
  <si>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</si>
  <si>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</si>
  <si>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</si>
  <si>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</si>
  <si>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</si>
  <si>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</si>
  <si>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</si>
  <si>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</si>
  <si>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</si>
  <si>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</si>
  <si>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</si>
  <si>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</si>
  <si>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</si>
  <si>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</si>
  <si>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</si>
  <si>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</si>
  <si>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</si>
  <si>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</si>
  <si>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</si>
  <si>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</si>
  <si>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</si>
  <si>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</si>
  <si>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</si>
  <si>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</si>
  <si>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</si>
  <si>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</si>
  <si>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</si>
  <si>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</si>
  <si>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</si>
  <si>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</si>
  <si>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</si>
  <si>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</si>
  <si>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</si>
  <si>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</si>
  <si>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</si>
  <si>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</si>
  <si>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</si>
  <si>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</si>
  <si>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</si>
  <si>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</si>
  <si>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</si>
  <si>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</si>
  <si>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</si>
  <si>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</si>
  <si>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</si>
  <si>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</si>
  <si>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</si>
  <si>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</si>
  <si>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</si>
  <si>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</si>
  <si>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</si>
  <si>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</si>
  <si>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</si>
  <si>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</si>
  <si>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</si>
  <si>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</si>
  <si>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</si>
  <si>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</si>
  <si>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</si>
  <si>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</si>
  <si>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</si>
  <si>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</si>
  <si>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</si>
  <si>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</si>
  <si>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</si>
  <si>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</si>
  <si>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</si>
  <si>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</si>
  <si>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</si>
  <si>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</si>
  <si>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</si>
  <si>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</si>
  <si>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</si>
  <si>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</si>
  <si>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</si>
  <si>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</si>
  <si>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</si>
  <si>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</si>
  <si>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</si>
  <si>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</si>
  <si>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</si>
  <si>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</si>
  <si>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</si>
  <si>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</si>
  <si>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</si>
  <si>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</si>
  <si>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</si>
  <si>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</si>
  <si>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</si>
  <si>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</si>
  <si>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</si>
  <si>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</si>
  <si>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</si>
  <si>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</si>
  <si>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</si>
  <si>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</si>
  <si>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</si>
  <si>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</si>
  <si>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</si>
  <si>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</si>
  <si>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</si>
  <si>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</si>
  <si>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</si>
  <si>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</si>
  <si>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</si>
  <si>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</si>
  <si>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</si>
  <si>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</si>
  <si>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</si>
  <si>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</si>
  <si>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</si>
  <si>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</si>
  <si>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</si>
  <si>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</si>
  <si>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</si>
  <si>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</si>
  <si>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</si>
  <si>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</si>
  <si>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</si>
  <si>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</si>
  <si>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</si>
  <si>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</si>
  <si>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</si>
  <si>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</si>
  <si>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</si>
  <si>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</si>
  <si>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</si>
  <si>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</si>
  <si>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</si>
  <si>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</si>
  <si>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</si>
  <si>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</si>
  <si>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</si>
  <si>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</si>
  <si>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</si>
  <si>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</si>
  <si>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</si>
  <si>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</si>
  <si>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</si>
  <si>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</si>
  <si>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</si>
  <si>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</si>
  <si>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</si>
  <si>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</si>
  <si>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</si>
  <si>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</si>
  <si>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</si>
  <si>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</si>
  <si>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</si>
  <si>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</si>
  <si>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</si>
  <si>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</si>
  <si>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</si>
  <si>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</si>
  <si>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</si>
  <si>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</si>
  <si>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</si>
  <si>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</si>
  <si>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</si>
  <si>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</si>
  <si>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</si>
  <si>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</si>
  <si>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</si>
  <si>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</si>
  <si>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</si>
  <si>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</si>
  <si>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</si>
  <si>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</si>
  <si>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</si>
  <si>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</si>
  <si>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</si>
  <si>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</si>
  <si>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</si>
  <si>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</si>
  <si>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</si>
  <si>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</si>
  <si>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</si>
  <si>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</si>
  <si>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</si>
  <si>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</si>
  <si>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</si>
  <si>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</si>
  <si>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</si>
  <si>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</si>
  <si>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</si>
  <si>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</si>
  <si>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</si>
  <si>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</si>
  <si>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</si>
  <si>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</si>
  <si>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</si>
  <si>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</si>
  <si>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</si>
  <si>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</si>
  <si>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</si>
  <si>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</si>
  <si>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</si>
  <si>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</si>
  <si>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</si>
  <si>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</si>
  <si>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</si>
  <si>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</si>
  <si>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</si>
  <si>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</si>
  <si>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</si>
  <si>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</si>
  <si>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</si>
  <si>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</si>
  <si>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</si>
  <si>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</si>
  <si>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</si>
  <si>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</si>
  <si>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</si>
  <si>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</si>
  <si>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</si>
  <si>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</si>
  <si>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</si>
  <si>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</si>
  <si>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</si>
  <si>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</si>
  <si>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</si>
  <si>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</si>
  <si>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</si>
  <si>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</si>
  <si>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</si>
  <si>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</si>
  <si>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</si>
  <si>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</si>
  <si>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</si>
  <si>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</si>
  <si>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</si>
  <si>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</si>
  <si>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</si>
  <si>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</si>
  <si>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</si>
  <si>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</si>
  <si>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</si>
  <si>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</si>
  <si>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</si>
  <si>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</si>
  <si>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</si>
  <si>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</si>
  <si>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</si>
  <si>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</si>
  <si>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</si>
  <si>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</si>
  <si>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</si>
  <si>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</si>
  <si>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</si>
  <si>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</si>
  <si>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</si>
  <si>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</si>
  <si>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</si>
  <si>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</si>
  <si>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</si>
  <si>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</si>
  <si>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</si>
  <si>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</si>
  <si>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</si>
  <si>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</si>
  <si>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</si>
  <si>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</si>
  <si>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</si>
  <si>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</si>
  <si>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</si>
  <si>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</si>
  <si>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</si>
  <si>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</si>
  <si>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</si>
  <si>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</si>
  <si>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</si>
  <si>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</si>
  <si>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</si>
  <si>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</si>
  <si>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</si>
  <si>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</si>
  <si>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</si>
  <si>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</si>
  <si>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</si>
  <si>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</si>
  <si>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</si>
  <si>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</si>
  <si>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</si>
  <si>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</si>
  <si>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</si>
  <si>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</si>
  <si>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</si>
  <si>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</si>
  <si>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</si>
  <si>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</si>
  <si>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</si>
  <si>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</si>
  <si>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</si>
  <si>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</si>
  <si>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</si>
  <si>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</si>
  <si>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</si>
  <si>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</si>
  <si>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</si>
  <si>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</si>
  <si>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</si>
  <si>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</si>
  <si>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</si>
  <si>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</si>
  <si>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</si>
  <si>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</si>
  <si>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</si>
  <si>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</si>
  <si>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</si>
  <si>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</si>
  <si>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</si>
  <si>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</si>
  <si>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</si>
  <si>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</si>
  <si>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</si>
  <si>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</si>
  <si>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</si>
  <si>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</si>
  <si>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</si>
  <si>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</si>
  <si>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</si>
  <si>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</si>
  <si>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</si>
  <si>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</si>
  <si>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</si>
  <si>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</si>
  <si>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</si>
  <si>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</si>
  <si>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</si>
  <si>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</si>
  <si>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</si>
  <si>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</si>
  <si>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</si>
  <si>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</si>
  <si>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</si>
  <si>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</si>
  <si>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</si>
  <si>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</si>
  <si>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</si>
  <si>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</si>
  <si>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</si>
  <si>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</si>
  <si>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</si>
  <si>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</si>
  <si>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</si>
  <si>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</si>
  <si>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</si>
  <si>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</si>
  <si>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</si>
  <si>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</si>
  <si>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</si>
  <si>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</si>
  <si>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</si>
  <si>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</si>
  <si>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</si>
  <si>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</si>
  <si>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</si>
  <si>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</si>
  <si>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</si>
  <si>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</si>
  <si>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</si>
  <si>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</si>
  <si>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</si>
  <si>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</si>
  <si>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</si>
  <si>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</si>
  <si>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</si>
  <si>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</si>
  <si>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</si>
  <si>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</si>
  <si>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</si>
  <si>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</si>
  <si>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</si>
  <si>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</si>
  <si>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</si>
  <si>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</si>
  <si>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</si>
  <si>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</si>
  <si>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</si>
  <si>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</si>
  <si>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</si>
  <si>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</si>
  <si>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</si>
  <si>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</si>
  <si>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</si>
  <si>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</si>
  <si>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</si>
  <si>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</si>
  <si>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</si>
  <si>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</si>
  <si>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</si>
  <si>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</si>
  <si>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</si>
  <si>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</si>
  <si>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</si>
  <si>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</si>
  <si>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</si>
  <si>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</si>
  <si>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</si>
  <si>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</si>
  <si>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</si>
  <si>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</si>
  <si>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</si>
  <si>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</si>
  <si>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</si>
  <si>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</si>
  <si>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</si>
  <si>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</si>
  <si>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</si>
  <si>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</si>
  <si>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</si>
  <si>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</si>
  <si>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</si>
  <si>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</si>
  <si>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</si>
  <si>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</si>
  <si>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</si>
  <si>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</si>
  <si>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</si>
  <si>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</si>
  <si>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</si>
  <si>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</si>
  <si>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</si>
  <si>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</si>
  <si>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</si>
  <si>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</si>
  <si>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</si>
  <si>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</si>
  <si>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</si>
  <si>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</si>
  <si>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</si>
  <si>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</si>
  <si>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</si>
  <si>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</si>
  <si>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</si>
  <si>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</si>
  <si>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</si>
  <si>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</si>
  <si>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</si>
  <si>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</si>
  <si>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</si>
  <si>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</si>
  <si>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</si>
  <si>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</si>
  <si>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</si>
  <si>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</si>
  <si>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</si>
  <si>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</si>
  <si>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</si>
  <si>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</si>
  <si>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</si>
  <si>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</si>
  <si>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</si>
  <si>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</si>
  <si>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</si>
  <si>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</si>
  <si>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</si>
  <si>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</si>
  <si>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</si>
  <si>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</si>
  <si>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</si>
  <si>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</si>
  <si>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</si>
  <si>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</si>
  <si>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</si>
  <si>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</si>
  <si>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</si>
  <si>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</si>
  <si>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</si>
  <si>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</si>
  <si>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</si>
  <si>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</si>
  <si>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</si>
  <si>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</si>
  <si>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</si>
  <si>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</si>
  <si>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</si>
  <si>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</si>
  <si>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</si>
  <si>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</si>
  <si>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</si>
  <si>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</si>
  <si>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</si>
  <si>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</si>
  <si>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</si>
  <si>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</si>
  <si>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</si>
  <si>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</si>
  <si>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</si>
  <si>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</si>
  <si>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</si>
  <si>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</si>
  <si>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</si>
  <si>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</si>
  <si>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</si>
  <si>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</si>
  <si>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</si>
  <si>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</si>
  <si>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</si>
  <si>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</si>
  <si>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</si>
  <si>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</si>
  <si>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</si>
  <si>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</si>
  <si>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</si>
  <si>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</si>
  <si>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</si>
  <si>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</si>
  <si>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</si>
  <si>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</si>
  <si>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</si>
  <si>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</si>
  <si>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</si>
  <si>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</si>
  <si>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</si>
  <si>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</si>
  <si>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</si>
  <si>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</si>
  <si>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</si>
  <si>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</si>
  <si>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</si>
  <si>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</si>
  <si>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</si>
  <si>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</si>
  <si>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</si>
  <si>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</si>
  <si>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</si>
  <si>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</si>
  <si>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</si>
  <si>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</si>
  <si>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</si>
  <si>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</si>
  <si>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</si>
  <si>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</si>
  <si>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</si>
  <si>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</si>
  <si>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</si>
  <si>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</si>
  <si>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</si>
  <si>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</si>
  <si>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</si>
  <si>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</si>
  <si>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</si>
  <si>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</si>
  <si>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</si>
  <si>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</si>
  <si>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</si>
  <si>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</si>
  <si>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</si>
  <si>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</si>
  <si>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</si>
  <si>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</si>
  <si>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</si>
  <si>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</si>
  <si>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</si>
  <si>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</si>
  <si>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</si>
  <si>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</si>
  <si>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</si>
  <si>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</si>
  <si>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</si>
  <si>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</si>
  <si>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</si>
  <si>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</si>
  <si>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</si>
  <si>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</si>
  <si>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</si>
  <si>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</si>
  <si>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</si>
  <si>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</si>
  <si>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</si>
  <si>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</si>
  <si>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</si>
  <si>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</si>
  <si>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</si>
  <si>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</si>
  <si>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</si>
  <si>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</si>
  <si>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</si>
  <si>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</si>
  <si>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</si>
  <si>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</si>
  <si>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</si>
  <si>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</si>
  <si>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</si>
  <si>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</si>
  <si>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</si>
  <si>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</si>
  <si>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</si>
  <si>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</si>
  <si>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</si>
  <si>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</si>
  <si>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</si>
  <si>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</si>
  <si>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</si>
  <si>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</si>
  <si>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</si>
  <si>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</si>
  <si>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</si>
  <si>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</si>
  <si>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</si>
  <si>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</si>
  <si>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</si>
  <si>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</si>
  <si>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</si>
  <si>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</si>
  <si>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</si>
  <si>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</si>
  <si>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</si>
  <si>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</si>
  <si>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</si>
  <si>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</si>
  <si>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</si>
  <si>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</si>
  <si>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</si>
  <si>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</si>
  <si>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</si>
  <si>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</si>
  <si>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</si>
  <si>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</si>
  <si>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</si>
  <si>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</si>
  <si>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</si>
  <si>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</si>
  <si>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</si>
  <si>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</si>
  <si>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</si>
  <si>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</si>
  <si>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</si>
  <si>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</si>
  <si>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</si>
  <si>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</si>
  <si>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</si>
  <si>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</si>
  <si>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</si>
  <si>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</si>
  <si>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</si>
  <si>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</si>
  <si>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</si>
  <si>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</si>
  <si>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</si>
  <si>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</si>
  <si>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</si>
  <si>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</si>
  <si>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</si>
  <si>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</si>
  <si>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</si>
  <si>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</si>
  <si>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</si>
  <si>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</si>
  <si>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</si>
  <si>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</si>
  <si>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</si>
  <si>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</si>
  <si>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</si>
  <si>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</si>
  <si>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</si>
  <si>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</si>
  <si>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</si>
  <si>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</si>
  <si>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</si>
  <si>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</si>
  <si>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</si>
  <si>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</si>
  <si>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</si>
  <si>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</si>
  <si>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</si>
  <si>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</si>
  <si>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</si>
  <si>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</si>
  <si>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</si>
  <si>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</si>
  <si>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</si>
  <si>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</si>
  <si>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</si>
  <si>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</si>
  <si>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</si>
  <si>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</si>
  <si>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</si>
  <si>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</si>
  <si>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</si>
  <si>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</si>
  <si>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</si>
  <si>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</si>
  <si>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</si>
  <si>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</si>
  <si>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</si>
  <si>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</si>
  <si>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</si>
  <si>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</si>
  <si>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</si>
  <si>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</si>
  <si>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</si>
  <si>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</si>
  <si>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</si>
  <si>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</si>
  <si>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</si>
  <si>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</si>
  <si>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</si>
  <si>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</si>
  <si>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</si>
  <si>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</si>
  <si>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</si>
  <si>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</si>
  <si>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</si>
  <si>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</si>
  <si>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</si>
  <si>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</si>
  <si>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</si>
  <si>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</si>
  <si>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</si>
  <si>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</si>
  <si>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</si>
  <si>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</si>
  <si>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</si>
  <si>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</si>
  <si>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</si>
  <si>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</si>
  <si>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</si>
  <si>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</si>
  <si>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</si>
  <si>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</si>
  <si>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</si>
  <si>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</si>
  <si>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</si>
  <si>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</si>
  <si>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</si>
  <si>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</si>
  <si>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</si>
  <si>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</si>
  <si>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</si>
  <si>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</si>
  <si>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</si>
  <si>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</si>
  <si>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</si>
  <si>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</si>
  <si>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</si>
  <si>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</si>
  <si>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</si>
  <si>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</si>
  <si>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</si>
  <si>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</si>
  <si>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</si>
  <si>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</si>
  <si>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</si>
  <si>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</si>
  <si>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</si>
  <si>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</si>
  <si>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</si>
  <si>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</si>
  <si>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</si>
  <si>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</si>
  <si>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</si>
  <si>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</si>
  <si>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</si>
  <si>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</si>
  <si>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</si>
  <si>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</si>
  <si>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</si>
  <si>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</si>
  <si>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</si>
  <si>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</si>
  <si>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</si>
  <si>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</si>
  <si>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</si>
  <si>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</si>
  <si>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</si>
  <si>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</si>
  <si>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</si>
  <si>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</si>
  <si>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</si>
  <si>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</si>
  <si>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</si>
  <si>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</si>
  <si>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</si>
  <si>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</si>
  <si>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</si>
  <si>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</si>
  <si>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</si>
  <si>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</si>
  <si>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</si>
  <si>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</si>
  <si>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</si>
  <si>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</si>
  <si>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</si>
  <si>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</si>
  <si>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</si>
  <si>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</si>
  <si>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</si>
  <si>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</si>
  <si>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</si>
  <si>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</si>
  <si>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</si>
  <si>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</si>
  <si>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</si>
  <si>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</si>
  <si>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</si>
  <si>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</si>
  <si>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</si>
  <si>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</si>
  <si>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</si>
  <si>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</si>
  <si>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</si>
  <si>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</si>
  <si>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</si>
  <si>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</si>
  <si>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</si>
  <si>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</si>
  <si>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</si>
  <si>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</si>
  <si>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</si>
  <si>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</si>
  <si>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</si>
  <si>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</si>
  <si>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</si>
  <si>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</si>
  <si>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</si>
  <si>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</si>
  <si>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</si>
  <si>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</si>
  <si>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</si>
  <si>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</si>
  <si>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</si>
  <si>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</si>
  <si>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</si>
  <si>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</si>
  <si>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</si>
  <si>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</si>
  <si>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</si>
  <si>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</si>
  <si>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</si>
  <si>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</si>
  <si>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</si>
  <si>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</si>
  <si>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</si>
  <si>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</si>
  <si>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</si>
  <si>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</si>
  <si>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</si>
  <si>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</si>
  <si>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</si>
  <si>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</si>
  <si>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</si>
  <si>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</si>
  <si>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</si>
  <si>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</si>
  <si>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</si>
  <si>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</si>
  <si>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</si>
  <si>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</si>
  <si>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</si>
  <si>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</si>
  <si>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</si>
  <si>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</si>
  <si>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</si>
  <si>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</si>
  <si>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</si>
  <si>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</si>
  <si>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</si>
  <si>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</si>
  <si>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</si>
  <si>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</si>
  <si>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</si>
  <si>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</si>
  <si>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</si>
  <si>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</si>
  <si>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</si>
  <si>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</si>
  <si>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</si>
  <si>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</si>
  <si>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</si>
  <si>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</si>
  <si>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</si>
  <si>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</si>
  <si>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</si>
  <si>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</si>
  <si>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</si>
  <si>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</si>
  <si>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</si>
  <si>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</si>
  <si>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</si>
  <si>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</si>
  <si>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</si>
  <si>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</si>
  <si>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</si>
  <si>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</si>
  <si>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</si>
  <si>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</si>
  <si>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</si>
  <si>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</si>
  <si>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</si>
  <si>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</si>
  <si>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</si>
  <si>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</si>
  <si>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</si>
  <si>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</si>
  <si>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</si>
  <si>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</si>
  <si>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</si>
  <si>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</si>
  <si>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</si>
  <si>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</si>
  <si>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</si>
  <si>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</si>
  <si>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</si>
  <si>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</si>
  <si>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</si>
  <si>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</si>
  <si>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</si>
  <si>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</si>
  <si>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</si>
  <si>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</si>
  <si>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</si>
  <si>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</si>
  <si>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</si>
  <si>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</si>
  <si>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</si>
  <si>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</si>
  <si>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</si>
  <si>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</si>
  <si>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</si>
  <si>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</si>
  <si>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</si>
  <si>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</si>
  <si>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</si>
  <si>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</si>
  <si>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</si>
  <si>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</si>
  <si>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</si>
  <si>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</si>
  <si>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</si>
  <si>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</si>
  <si>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</si>
  <si>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</si>
  <si>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</si>
  <si>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</si>
  <si>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</si>
  <si>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</si>
  <si>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</si>
  <si>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</si>
  <si>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</si>
  <si>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</si>
  <si>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</si>
  <si>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</si>
  <si>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</si>
  <si>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</si>
  <si>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</si>
  <si>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</si>
  <si>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</si>
  <si>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</si>
  <si>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</si>
  <si>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</si>
  <si>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</si>
  <si>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</si>
  <si>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</si>
  <si>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</si>
  <si>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</si>
  <si>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</si>
  <si>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</si>
  <si>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</si>
  <si>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</si>
  <si>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</si>
  <si>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</si>
  <si>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</si>
  <si>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</si>
  <si>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</si>
  <si>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</si>
  <si>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</si>
  <si>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</si>
  <si>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</si>
  <si>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</si>
  <si>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</si>
  <si>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</si>
  <si>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</si>
  <si>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</si>
  <si>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</si>
  <si>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</si>
  <si>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</si>
  <si>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</si>
  <si>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</si>
  <si>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</si>
  <si>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</si>
  <si>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</si>
  <si>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</si>
  <si>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</si>
  <si>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</si>
  <si>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</si>
  <si>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</si>
  <si>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</si>
  <si>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</si>
  <si>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</si>
  <si>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</si>
  <si>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</si>
  <si>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</si>
  <si>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</si>
  <si>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</si>
  <si>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</si>
  <si>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</si>
  <si>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</si>
  <si>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</si>
  <si>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</si>
  <si>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</si>
  <si>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</si>
  <si>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</si>
  <si>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</si>
  <si>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</si>
  <si>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</si>
  <si>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</si>
  <si>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</si>
  <si>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</si>
  <si>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</si>
  <si>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</si>
  <si>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</si>
  <si>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</si>
  <si>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</si>
  <si>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</si>
  <si>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</si>
  <si>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</si>
  <si>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</si>
  <si>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</si>
  <si>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</si>
  <si>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</si>
  <si>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</si>
  <si>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</si>
  <si>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</si>
  <si>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</si>
  <si>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</si>
  <si>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</si>
  <si>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</si>
  <si>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</si>
  <si>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</si>
  <si>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</si>
  <si>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</si>
  <si>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</si>
  <si>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</si>
  <si>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</si>
  <si>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</si>
  <si>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</si>
  <si>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</si>
  <si>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</si>
  <si>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</si>
  <si>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</si>
  <si>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</si>
  <si>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</si>
  <si>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</si>
  <si>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</si>
  <si>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</si>
  <si>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</si>
  <si>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</si>
  <si>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</si>
  <si>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</si>
  <si>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</si>
  <si>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</si>
  <si>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</si>
  <si>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</si>
  <si>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</si>
  <si>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</si>
  <si>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</si>
  <si>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</si>
  <si>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</si>
  <si>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</si>
  <si>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</si>
  <si>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</si>
  <si>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</si>
  <si>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</si>
  <si>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</si>
  <si>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</si>
  <si>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</si>
  <si>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</si>
  <si>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</si>
  <si>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</si>
  <si>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</si>
  <si>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</si>
  <si>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</si>
  <si>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</si>
  <si>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</si>
  <si>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</si>
  <si>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</si>
  <si>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</si>
  <si>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</si>
  <si>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</si>
  <si>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</si>
  <si>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</si>
  <si>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</si>
  <si>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</si>
  <si>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</si>
  <si>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</si>
  <si>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</si>
  <si>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</si>
  <si>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</si>
  <si>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</si>
  <si>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</si>
  <si>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</si>
  <si>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</si>
  <si>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</si>
  <si>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</si>
  <si>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</si>
  <si>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</si>
  <si>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</si>
  <si>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</si>
  <si>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</si>
  <si>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</si>
  <si>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</si>
  <si>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</si>
  <si>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</si>
  <si>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</si>
  <si>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</si>
  <si>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</si>
  <si>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</si>
  <si>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</si>
  <si>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</si>
  <si>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</si>
  <si>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</si>
  <si>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</si>
  <si>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</si>
  <si>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</si>
  <si>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</si>
  <si>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</si>
  <si>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</si>
  <si>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</si>
  <si>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</si>
  <si>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</si>
  <si>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</si>
  <si>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</si>
  <si>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</si>
  <si>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</si>
  <si>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</si>
  <si>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</si>
  <si>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</si>
  <si>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</si>
  <si>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</si>
  <si>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</si>
  <si>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</si>
  <si>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</si>
  <si>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</si>
  <si>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</si>
  <si>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</si>
  <si>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</si>
  <si>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</si>
  <si>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</si>
  <si>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</si>
  <si>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</si>
  <si>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</si>
  <si>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</si>
  <si>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</si>
  <si>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</si>
  <si>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</si>
  <si>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</si>
  <si>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</si>
  <si>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</si>
  <si>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</si>
  <si>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</si>
  <si>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</si>
  <si>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</si>
  <si>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</si>
  <si>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</si>
  <si>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</si>
  <si>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</si>
  <si>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</si>
  <si>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</si>
  <si>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</si>
  <si>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</si>
  <si>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</si>
  <si>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</si>
  <si>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</si>
  <si>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</si>
  <si>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</si>
  <si>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</si>
  <si>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</si>
  <si>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</si>
  <si>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</si>
  <si>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</si>
  <si>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</si>
  <si>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</si>
  <si>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</si>
  <si>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</si>
  <si>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</si>
  <si>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</si>
  <si>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</si>
  <si>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</si>
  <si>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</si>
  <si>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</si>
  <si>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</si>
  <si>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</si>
  <si>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</si>
  <si>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</si>
  <si>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</si>
  <si>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</si>
  <si>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</si>
  <si>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</si>
  <si>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</si>
  <si>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</si>
  <si>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</si>
  <si>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</si>
  <si>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</si>
  <si>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</si>
  <si>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</si>
  <si>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</si>
  <si>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</si>
  <si>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</si>
  <si>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</si>
  <si>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</si>
  <si>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</si>
  <si>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</si>
  <si>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</si>
  <si>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</si>
  <si>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</si>
  <si>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</si>
  <si>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</si>
  <si>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</si>
  <si>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</si>
  <si>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</si>
  <si>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</si>
  <si>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</si>
  <si>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</si>
  <si>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</si>
  <si>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</si>
  <si>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</si>
  <si>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</si>
  <si>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</si>
  <si>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</si>
  <si>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</si>
  <si>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</si>
  <si>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</si>
  <si>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</si>
  <si>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</si>
  <si>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</si>
  <si>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</si>
  <si>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</si>
  <si>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</si>
  <si>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</si>
  <si>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</si>
  <si>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</si>
  <si>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</si>
  <si>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</si>
  <si>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</si>
  <si>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</si>
  <si>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</si>
  <si>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</si>
  <si>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</si>
  <si>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</si>
  <si>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</si>
  <si>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</si>
  <si>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</si>
  <si>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</si>
  <si>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</si>
  <si>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</si>
  <si>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</si>
  <si>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</si>
  <si>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</si>
  <si>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</si>
  <si>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</si>
  <si>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</si>
  <si>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</si>
  <si>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</si>
  <si>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</si>
  <si>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</si>
  <si>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</si>
  <si>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</si>
  <si>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</si>
  <si>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</si>
  <si>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</si>
  <si>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</si>
  <si>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</si>
  <si>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</si>
  <si>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</si>
  <si>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</si>
  <si>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</si>
  <si>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</si>
  <si>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</si>
  <si>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</si>
  <si>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</si>
  <si>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</si>
  <si>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</si>
  <si>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</si>
  <si>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</si>
  <si>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</si>
  <si>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</si>
  <si>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</si>
  <si>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</si>
  <si>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</si>
  <si>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</si>
  <si>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</si>
  <si>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</si>
  <si>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</si>
  <si>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</si>
  <si>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</si>
  <si>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</si>
  <si>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</si>
  <si>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</si>
  <si>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</si>
  <si>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</si>
  <si>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</si>
  <si>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</si>
  <si>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</si>
  <si>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</si>
  <si>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</si>
  <si>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</si>
  <si>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</si>
  <si>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</si>
  <si>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</si>
  <si>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</si>
  <si>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</si>
  <si>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</si>
  <si>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</si>
  <si>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</si>
  <si>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</si>
  <si>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</si>
  <si>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</si>
  <si>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</si>
  <si>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</si>
  <si>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</si>
  <si>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</si>
  <si>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</si>
  <si>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</si>
  <si>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</si>
  <si>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</si>
  <si>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</si>
  <si>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</si>
  <si>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</si>
  <si>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</si>
  <si>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</si>
  <si>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</si>
  <si>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</si>
  <si>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</si>
  <si>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</si>
  <si>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</si>
  <si>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</si>
  <si>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</si>
  <si>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</si>
  <si>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</si>
  <si>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</si>
  <si>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</si>
  <si>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</si>
  <si>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</si>
  <si>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</si>
  <si>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</si>
  <si>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</si>
  <si>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</si>
  <si>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</si>
  <si>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</si>
  <si>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</si>
  <si>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</si>
  <si>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</si>
  <si>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</si>
  <si>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</si>
  <si>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</si>
  <si>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</si>
  <si>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</si>
  <si>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</si>
  <si>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</si>
  <si>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</si>
  <si>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</si>
  <si>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</si>
  <si>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</si>
  <si>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</si>
  <si>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</si>
  <si>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</si>
  <si>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</si>
  <si>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</si>
  <si>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</si>
  <si>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</si>
  <si>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</si>
  <si>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</si>
  <si>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</si>
  <si>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</si>
  <si>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</si>
  <si>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</si>
  <si>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</si>
  <si>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</si>
  <si>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</si>
  <si>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</si>
  <si>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</si>
  <si>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</si>
  <si>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</si>
  <si>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</si>
  <si>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</si>
  <si>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</si>
  <si>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</si>
  <si>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</si>
  <si>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</si>
  <si>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</si>
  <si>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</si>
  <si>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</si>
  <si>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</si>
  <si>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</si>
  <si>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</si>
  <si>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</si>
  <si>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</si>
  <si>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</si>
  <si>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</si>
  <si>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</si>
  <si>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</si>
  <si>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</si>
  <si>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</si>
  <si>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</si>
  <si>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</si>
  <si>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</si>
  <si>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</si>
  <si>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</si>
  <si>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</si>
  <si>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</si>
  <si>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</si>
  <si>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</si>
  <si>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</si>
  <si>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</si>
  <si>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</si>
  <si>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</si>
  <si>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</si>
  <si>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</si>
  <si>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</si>
  <si>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</si>
  <si>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</si>
  <si>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</si>
  <si>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</si>
  <si>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</si>
  <si>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</si>
  <si>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</si>
  <si>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</si>
  <si>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</si>
  <si>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</si>
  <si>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</si>
  <si>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</si>
  <si>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</si>
  <si>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</si>
  <si>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</si>
  <si>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</si>
  <si>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</si>
  <si>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</si>
  <si>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</si>
  <si>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</si>
  <si>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</si>
  <si>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</si>
  <si>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</si>
  <si>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</si>
  <si>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</si>
  <si>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</si>
  <si>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</si>
  <si>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</si>
  <si>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</si>
  <si>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</si>
  <si>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</si>
  <si>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</si>
  <si>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</si>
  <si>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</si>
  <si>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</si>
  <si>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</si>
  <si>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</si>
  <si>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</si>
  <si>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</si>
  <si>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</si>
  <si>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</si>
  <si>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</si>
  <si>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</si>
  <si>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</si>
  <si>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</si>
  <si>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</si>
  <si>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</si>
  <si>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</si>
  <si>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</si>
  <si>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</si>
  <si>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</si>
  <si>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</si>
  <si>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</si>
  <si>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</si>
  <si>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</si>
  <si>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</si>
  <si>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</si>
  <si>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</si>
  <si>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</si>
  <si>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</si>
  <si>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</si>
  <si>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</si>
  <si>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</si>
  <si>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</si>
  <si>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</si>
  <si>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</si>
  <si>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</si>
  <si>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</si>
  <si>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</si>
  <si>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</si>
  <si>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</si>
  <si>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</si>
  <si>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</si>
  <si>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</si>
  <si>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</si>
  <si>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</si>
  <si>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</si>
  <si>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</si>
  <si>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</si>
  <si>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</si>
  <si>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</si>
  <si>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</si>
  <si>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</si>
  <si>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</si>
  <si>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</si>
  <si>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</si>
  <si>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</si>
  <si>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</si>
  <si>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</si>
  <si>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</si>
  <si>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</si>
  <si>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</si>
  <si>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</si>
  <si>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</si>
  <si>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</si>
  <si>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</si>
  <si>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</si>
  <si>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</si>
  <si>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</si>
  <si>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</si>
  <si>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</si>
  <si>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</si>
  <si>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</si>
  <si>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</si>
  <si>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</si>
  <si>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</si>
  <si>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</si>
  <si>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</si>
  <si>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</si>
  <si>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</si>
  <si>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</si>
  <si>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</si>
  <si>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</si>
  <si>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</si>
  <si>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</si>
  <si>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</si>
  <si>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</si>
  <si>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</si>
  <si>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</si>
  <si>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</si>
  <si>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</si>
  <si>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</si>
  <si>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</si>
  <si>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</si>
  <si>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</si>
  <si>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</si>
  <si>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</si>
  <si>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</si>
  <si>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</si>
  <si>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</si>
  <si>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</si>
  <si>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</si>
  <si>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</si>
  <si>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</si>
  <si>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</si>
  <si>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</si>
  <si>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</si>
  <si>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</si>
  <si>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</si>
  <si>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</si>
  <si>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</si>
  <si>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</si>
  <si>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</si>
  <si>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</si>
  <si>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</si>
  <si>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</si>
  <si>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</si>
  <si>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</si>
  <si>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</si>
  <si>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</si>
  <si>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</si>
  <si>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</si>
  <si>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</si>
  <si>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</si>
  <si>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</si>
  <si>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</si>
  <si>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</si>
  <si>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</si>
  <si>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</si>
  <si>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</si>
  <si>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</si>
  <si>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</si>
  <si>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</si>
  <si>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</si>
  <si>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</si>
  <si>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</si>
  <si>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</si>
  <si>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</si>
  <si>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</si>
  <si>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</si>
  <si>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</si>
  <si>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</si>
  <si>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</si>
  <si>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</si>
  <si>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</si>
  <si>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</si>
  <si>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</si>
  <si>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</si>
  <si>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</si>
  <si>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</si>
  <si>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</si>
  <si>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</si>
  <si>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</si>
  <si>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</si>
  <si>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</si>
  <si>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</si>
  <si>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</si>
  <si>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</si>
  <si>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</si>
  <si>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</si>
  <si>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</si>
  <si>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</si>
  <si>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</si>
  <si>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</si>
  <si>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</si>
  <si>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</si>
  <si>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</si>
  <si>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</si>
  <si>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</si>
  <si>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</si>
  <si>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</si>
  <si>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</si>
  <si>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</si>
  <si>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</si>
  <si>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</si>
  <si>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</si>
  <si>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</si>
  <si>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</si>
  <si>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</si>
  <si>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</si>
  <si>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</si>
  <si>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</si>
  <si>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</si>
  <si>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</si>
  <si>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</si>
  <si>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</si>
  <si>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</si>
  <si>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</si>
  <si>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</si>
  <si>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</si>
  <si>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</si>
  <si>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</si>
  <si>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</si>
  <si>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</si>
  <si>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</si>
  <si>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</si>
  <si>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</si>
  <si>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</si>
  <si>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</si>
  <si>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</si>
  <si>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</si>
  <si>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</si>
  <si>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</si>
  <si>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</si>
  <si>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</si>
  <si>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</si>
  <si>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</si>
  <si>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</si>
  <si>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</si>
  <si>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</si>
  <si>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</si>
  <si>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</si>
  <si>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</si>
  <si>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</si>
  <si>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</si>
  <si>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</si>
  <si>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</si>
  <si>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</si>
  <si>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</si>
  <si>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</si>
  <si>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</si>
  <si>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</si>
  <si>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</si>
  <si>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</si>
  <si>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</si>
  <si>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</si>
  <si>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</si>
  <si>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</si>
  <si>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</si>
  <si>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</si>
  <si>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</si>
  <si>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</si>
  <si>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</si>
  <si>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</si>
  <si>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</si>
  <si>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</si>
  <si>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</si>
  <si>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</si>
  <si>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</si>
  <si>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</si>
  <si>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</si>
  <si>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</si>
  <si>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</si>
  <si>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</si>
  <si>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</si>
  <si>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</si>
  <si>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</si>
  <si>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</si>
  <si>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</si>
  <si>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</si>
  <si>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</si>
  <si>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</si>
  <si>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</si>
  <si>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</si>
  <si>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</si>
  <si>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</si>
  <si>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</si>
  <si>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</si>
  <si>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</si>
  <si>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</si>
  <si>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</si>
  <si>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</si>
  <si>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</si>
  <si>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</si>
  <si>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</si>
  <si>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</si>
  <si>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</si>
  <si>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</si>
  <si>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</si>
  <si>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</si>
  <si>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</si>
  <si>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</si>
  <si>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</si>
  <si>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</si>
  <si>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</si>
  <si>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</si>
  <si>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</si>
  <si>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</si>
  <si>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</si>
  <si>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</si>
  <si>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</si>
  <si>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</si>
  <si>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</si>
  <si>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</si>
  <si>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</si>
  <si>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</si>
  <si>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</si>
  <si>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</si>
  <si>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</si>
  <si>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</si>
  <si>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</si>
  <si>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</si>
  <si>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</si>
  <si>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</si>
  <si>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</si>
  <si>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</si>
  <si>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</si>
  <si>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</si>
  <si>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</si>
  <si>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</si>
  <si>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</si>
  <si>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</si>
  <si>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</si>
  <si>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</si>
  <si>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</si>
  <si>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</si>
  <si>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</si>
  <si>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</si>
  <si>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</si>
  <si>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</si>
  <si>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</si>
  <si>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</si>
  <si>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</si>
  <si>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</si>
  <si>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</si>
  <si>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</si>
  <si>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</si>
  <si>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</si>
  <si>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</si>
  <si>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</si>
  <si>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</si>
  <si>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</si>
  <si>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</si>
  <si>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</si>
  <si>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</si>
  <si>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</si>
  <si>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</si>
  <si>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</si>
  <si>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</si>
  <si>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</si>
  <si>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</si>
  <si>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</si>
  <si>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</si>
  <si>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</si>
  <si>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</si>
  <si>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</si>
  <si>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</si>
  <si>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</si>
  <si>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</si>
  <si>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</si>
  <si>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</si>
  <si>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</si>
  <si>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</si>
  <si>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</si>
  <si>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</si>
  <si>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</si>
  <si>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</si>
  <si>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</si>
  <si>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</si>
  <si>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</si>
  <si>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</si>
  <si>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</si>
  <si>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</si>
  <si>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</si>
  <si>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</si>
  <si>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</si>
  <si>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</si>
  <si>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</si>
  <si>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</si>
  <si>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</si>
  <si>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</si>
  <si>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</si>
  <si>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</si>
  <si>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</si>
  <si>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</si>
  <si>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</si>
  <si>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</si>
  <si>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</si>
  <si>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</si>
  <si>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</si>
  <si>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</si>
  <si>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</si>
  <si>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</si>
  <si>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</si>
  <si>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</si>
  <si>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</si>
  <si>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</si>
  <si>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</si>
  <si>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</si>
  <si>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</si>
  <si>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</si>
  <si>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</si>
  <si>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</si>
  <si>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</si>
  <si>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</si>
  <si>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</si>
  <si>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</si>
  <si>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</si>
  <si>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</si>
  <si>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</si>
  <si>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</si>
  <si>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</si>
  <si>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</si>
  <si>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</si>
  <si>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</si>
  <si>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</si>
  <si>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</si>
  <si>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</si>
  <si>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</si>
  <si>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</si>
  <si>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</si>
  <si>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</si>
  <si>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</si>
  <si>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</si>
  <si>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</si>
  <si>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</si>
  <si>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</si>
  <si>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</si>
  <si>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</si>
  <si>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</si>
  <si>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</si>
  <si>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</si>
  <si>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</si>
  <si>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</si>
  <si>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</si>
  <si>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</si>
  <si>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</si>
  <si>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</si>
  <si>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</si>
  <si>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</si>
  <si>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</si>
  <si>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</si>
  <si>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</si>
  <si>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</si>
  <si>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</si>
  <si>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</si>
  <si>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</si>
  <si>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</si>
  <si>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</si>
  <si>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</si>
  <si>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</si>
  <si>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</si>
  <si>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</si>
  <si>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</si>
  <si>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</si>
  <si>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</si>
  <si>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</si>
  <si>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</si>
  <si>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</si>
  <si>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</si>
  <si>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</si>
  <si>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</si>
  <si>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</si>
  <si>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</si>
  <si>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</si>
  <si>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</si>
  <si>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</si>
  <si>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</si>
  <si>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</si>
  <si>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</si>
  <si>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</si>
  <si>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</si>
  <si>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</si>
  <si>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</si>
  <si>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</si>
  <si>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</si>
  <si>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</si>
  <si>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</si>
  <si>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</si>
  <si>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</si>
  <si>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</si>
  <si>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</si>
  <si>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</si>
  <si>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</si>
  <si>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</si>
  <si>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</si>
  <si>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</si>
  <si>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</si>
  <si>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</si>
  <si>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</si>
  <si>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</si>
  <si>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</si>
  <si>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</si>
  <si>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</si>
  <si>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</si>
  <si>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</si>
  <si>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</si>
  <si>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</si>
  <si>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</si>
  <si>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</si>
  <si>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</si>
  <si>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</si>
  <si>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</si>
  <si>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</si>
  <si>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</si>
  <si>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</si>
  <si>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</si>
  <si>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</si>
  <si>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</si>
  <si>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</si>
  <si>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</si>
  <si>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</si>
  <si>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</si>
  <si>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</si>
  <si>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</si>
  <si>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</si>
  <si>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</si>
  <si>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</si>
  <si>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</si>
  <si>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</si>
  <si>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</si>
  <si>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</si>
  <si>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</si>
  <si>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</si>
  <si>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</si>
  <si>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</si>
  <si>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</si>
  <si>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</si>
  <si>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</si>
  <si>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</si>
  <si>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</si>
  <si>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</si>
  <si>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</si>
  <si>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</si>
  <si>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</si>
  <si>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</si>
  <si>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</si>
  <si>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</si>
  <si>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</si>
  <si>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</si>
  <si>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</si>
  <si>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</si>
  <si>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</si>
  <si>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</si>
  <si>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</si>
  <si>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</si>
  <si>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</si>
  <si>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</si>
  <si>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</si>
  <si>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</si>
  <si>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</si>
  <si>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</si>
  <si>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</si>
  <si>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</si>
  <si>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</si>
  <si>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</si>
  <si>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</si>
  <si>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</si>
  <si>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</si>
  <si>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</si>
  <si>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</si>
  <si>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</si>
  <si>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</si>
  <si>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</si>
  <si>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</si>
  <si>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</si>
  <si>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</si>
  <si>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</si>
  <si>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</si>
  <si>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</si>
  <si>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</si>
  <si>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</si>
  <si>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</si>
  <si>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</si>
  <si>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</si>
  <si>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</si>
  <si>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</si>
  <si>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</si>
  <si>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</si>
  <si>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</si>
  <si>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</si>
  <si>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</si>
  <si>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</si>
  <si>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</si>
  <si>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</si>
  <si>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</si>
  <si>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</si>
  <si>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</si>
  <si>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</si>
  <si>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</si>
  <si>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</si>
  <si>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</si>
  <si>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</si>
  <si>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</si>
  <si>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</si>
  <si>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</si>
  <si>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</si>
  <si>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</si>
  <si>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</si>
  <si>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</si>
  <si>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</si>
  <si>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</si>
  <si>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</si>
  <si>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</si>
  <si>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</si>
  <si>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</si>
  <si>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</si>
  <si>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</si>
  <si>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</si>
  <si>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</si>
  <si>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</si>
  <si>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</si>
  <si>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</si>
  <si>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</si>
  <si>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</si>
  <si>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</si>
  <si>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</si>
  <si>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</si>
  <si>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</si>
  <si>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</si>
  <si>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</si>
  <si>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</si>
  <si>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</si>
  <si>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</si>
  <si>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</si>
  <si>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</si>
  <si>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</si>
  <si>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</si>
  <si>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</si>
  <si>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</si>
  <si>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</si>
  <si>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</si>
  <si>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</si>
  <si>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</si>
  <si>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</si>
  <si>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</si>
  <si>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</si>
  <si>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</si>
  <si>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</si>
  <si>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</si>
  <si>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</si>
  <si>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</si>
  <si>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</si>
  <si>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</si>
  <si>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</si>
  <si>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</si>
  <si>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</si>
  <si>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</si>
  <si>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</si>
  <si>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</si>
  <si>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</si>
  <si>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</si>
  <si>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</si>
  <si>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</si>
  <si>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</si>
  <si>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</si>
  <si>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</si>
  <si>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</si>
  <si>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</si>
  <si>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</si>
  <si>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</si>
  <si>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</si>
  <si>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</si>
  <si>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</si>
  <si>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</si>
  <si>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</si>
  <si>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</si>
  <si>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</si>
  <si>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</si>
  <si>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</si>
  <si>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</si>
  <si>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</si>
  <si>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</si>
  <si>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</si>
  <si>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</si>
  <si>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</si>
  <si>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</si>
  <si>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</si>
  <si>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</si>
  <si>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</si>
  <si>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</si>
  <si>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</si>
  <si>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</si>
  <si>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</si>
  <si>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</si>
  <si>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</si>
  <si>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</si>
  <si>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</si>
  <si>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</si>
  <si>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</si>
  <si>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</si>
  <si>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</si>
  <si>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</si>
  <si>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</si>
  <si>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</si>
  <si>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</si>
  <si>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</si>
  <si>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</si>
  <si>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</si>
  <si>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</si>
  <si>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</si>
  <si>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</si>
  <si>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</si>
  <si>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</si>
  <si>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</si>
  <si>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</si>
  <si>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</si>
  <si>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</si>
  <si>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</si>
  <si>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</si>
  <si>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</si>
  <si>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</si>
  <si>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</si>
  <si>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</si>
  <si>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</si>
  <si>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</si>
  <si>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</si>
  <si>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</si>
  <si>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</si>
  <si>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</si>
  <si>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</si>
  <si>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</si>
  <si>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</si>
  <si>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</si>
  <si>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</si>
  <si>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</si>
  <si>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</si>
  <si>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</si>
  <si>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</si>
  <si>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</si>
  <si>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</si>
  <si>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</si>
  <si>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</si>
  <si>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</si>
  <si>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</si>
  <si>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</si>
  <si>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</si>
  <si>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</si>
  <si>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</si>
  <si>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</si>
  <si>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</si>
  <si>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</si>
  <si>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</si>
  <si>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</si>
  <si>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</si>
  <si>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</si>
  <si>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</si>
  <si>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</si>
  <si>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</si>
  <si>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</si>
  <si>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</si>
  <si>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</si>
  <si>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</si>
  <si>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</si>
  <si>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</si>
  <si>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</si>
  <si>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</si>
  <si>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</si>
  <si>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</si>
  <si>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</si>
  <si>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</si>
  <si>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</si>
  <si>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</si>
  <si>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</si>
  <si>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</si>
  <si>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</si>
  <si>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</si>
  <si>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</si>
  <si>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</si>
  <si>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</si>
  <si>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</si>
  <si>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</si>
  <si>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</si>
  <si>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</si>
  <si>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</si>
  <si>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</si>
  <si>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</si>
  <si>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</si>
  <si>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</si>
  <si>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</si>
  <si>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</si>
  <si>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</si>
  <si>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</si>
  <si>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</si>
  <si>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</si>
  <si>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</si>
  <si>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</si>
  <si>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</si>
  <si>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</si>
  <si>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</si>
  <si>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</si>
  <si>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</si>
  <si>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</si>
  <si>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</si>
  <si>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</si>
  <si>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</si>
  <si>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</si>
  <si>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</si>
  <si>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</si>
  <si>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</si>
  <si>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</si>
  <si>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</si>
  <si>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</si>
  <si>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</si>
  <si>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</si>
  <si>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</si>
  <si>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</si>
  <si>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</si>
  <si>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</si>
  <si>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</si>
  <si>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</si>
  <si>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</si>
  <si>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</si>
  <si>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</si>
  <si>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</si>
  <si>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</si>
  <si>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</si>
  <si>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</si>
  <si>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</si>
  <si>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</si>
  <si>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</si>
  <si>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</si>
  <si>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</si>
  <si>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</si>
  <si>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</si>
  <si>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</si>
  <si>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</si>
  <si>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</si>
  <si>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</si>
  <si>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</si>
  <si>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</si>
  <si>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</si>
  <si>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</si>
  <si>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</si>
  <si>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</si>
  <si>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</si>
  <si>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</si>
  <si>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</si>
  <si>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</si>
  <si>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</si>
  <si>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</si>
  <si>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</si>
  <si>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</si>
  <si>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</si>
  <si>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</si>
  <si>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</si>
  <si>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</si>
  <si>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</si>
  <si>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</si>
  <si>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</si>
  <si>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</si>
  <si>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</si>
  <si>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</si>
  <si>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</si>
  <si>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</si>
  <si>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</si>
  <si>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</si>
  <si>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</si>
  <si>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</si>
  <si>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</si>
  <si>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</si>
  <si>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</si>
  <si>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</si>
  <si>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</si>
  <si>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</si>
  <si>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</si>
  <si>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</si>
  <si>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</si>
  <si>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</si>
  <si>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</si>
  <si>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</si>
  <si>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</si>
  <si>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</si>
  <si>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</si>
  <si>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</si>
  <si>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</si>
  <si>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</si>
  <si>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</si>
  <si>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</si>
  <si>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</si>
  <si>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</si>
  <si>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</si>
  <si>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</si>
  <si>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</si>
  <si>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</si>
  <si>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</si>
  <si>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</si>
  <si>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</si>
  <si>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</si>
  <si>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</si>
  <si>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</si>
  <si>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</si>
  <si>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</si>
  <si>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</si>
  <si>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</si>
  <si>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</si>
  <si>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</si>
  <si>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</si>
  <si>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</si>
  <si>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</si>
  <si>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</si>
  <si>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</si>
  <si>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</si>
  <si>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</si>
  <si>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</si>
  <si>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</si>
  <si>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</si>
  <si>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</si>
  <si>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</si>
  <si>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</si>
  <si>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</si>
  <si>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</si>
  <si>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</si>
  <si>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</si>
  <si>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</si>
  <si>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</si>
  <si>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</si>
  <si>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</si>
  <si>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</si>
  <si>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</si>
  <si>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</si>
  <si>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</si>
  <si>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</si>
  <si>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</si>
  <si>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</si>
  <si>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</si>
  <si>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</si>
  <si>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</si>
  <si>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</si>
  <si>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</si>
  <si>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</si>
  <si>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</si>
  <si>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</si>
  <si>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</si>
  <si>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</si>
  <si>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</si>
  <si>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</si>
  <si>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</si>
  <si>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</si>
  <si>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</si>
  <si>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</si>
  <si>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</si>
  <si>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</si>
  <si>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</si>
  <si>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</si>
  <si>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</si>
  <si>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</si>
  <si>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</si>
  <si>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</si>
  <si>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</si>
  <si>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</si>
  <si>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</si>
  <si>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</si>
  <si>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</si>
  <si>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</si>
  <si>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</si>
  <si>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</si>
  <si>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</si>
  <si>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</si>
  <si>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</si>
  <si>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</si>
  <si>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</si>
  <si>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</si>
  <si>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</si>
  <si>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</si>
  <si>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</si>
  <si>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</si>
  <si>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</si>
  <si>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</si>
  <si>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</si>
  <si>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</si>
  <si>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</si>
  <si>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</si>
  <si>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</si>
  <si>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</si>
  <si>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</si>
  <si>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</si>
  <si>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</si>
  <si>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</si>
  <si>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</si>
  <si>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</si>
  <si>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</si>
  <si>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</si>
  <si>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</si>
  <si>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</si>
  <si>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</si>
  <si>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</si>
  <si>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</si>
  <si>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</si>
  <si>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</si>
  <si>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</si>
  <si>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</si>
  <si>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</si>
  <si>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</si>
  <si>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</si>
  <si>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</si>
  <si>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</si>
  <si>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</si>
  <si>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</si>
  <si>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</si>
  <si>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</si>
  <si>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</si>
  <si>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</si>
  <si>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</si>
  <si>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</si>
  <si>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</si>
  <si>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</si>
  <si>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</si>
  <si>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</si>
  <si>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</si>
  <si>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</si>
  <si>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</si>
  <si>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</si>
  <si>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</si>
  <si>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</si>
  <si>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</si>
  <si>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</si>
  <si>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</si>
  <si>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</si>
  <si>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</si>
  <si>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</si>
  <si>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</si>
  <si>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</si>
  <si>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</si>
  <si>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</si>
  <si>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</si>
  <si>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</si>
  <si>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</si>
  <si>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</si>
  <si>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</si>
  <si>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</si>
  <si>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</si>
  <si>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</si>
  <si>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</si>
  <si>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</si>
  <si>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</si>
  <si>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</si>
  <si>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</si>
  <si>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</si>
  <si>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</si>
  <si>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</si>
  <si>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</si>
  <si>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</si>
  <si>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</si>
  <si>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</si>
  <si>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</si>
  <si>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</si>
  <si>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</si>
  <si>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</si>
  <si>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</si>
  <si>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</si>
  <si>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</si>
  <si>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</si>
  <si>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</si>
  <si>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</si>
  <si>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</si>
  <si>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</si>
  <si>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</si>
  <si>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</si>
  <si>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</si>
  <si>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</si>
  <si>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</si>
  <si>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</si>
  <si>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</si>
  <si>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</si>
  <si>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</si>
  <si>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</si>
  <si>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</si>
  <si>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</si>
  <si>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</si>
  <si>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</si>
  <si>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</si>
  <si>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</si>
  <si>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</si>
  <si>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</si>
  <si>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</si>
  <si>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</si>
  <si>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</si>
  <si>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</si>
  <si>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</si>
  <si>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</si>
  <si>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</si>
  <si>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</si>
  <si>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</si>
  <si>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</si>
  <si>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</si>
  <si>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</si>
  <si>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</si>
  <si>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</si>
  <si>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</si>
  <si>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</si>
  <si>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</si>
  <si>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</si>
  <si>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</si>
  <si>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</si>
  <si>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</si>
  <si>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</si>
  <si>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</si>
  <si>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</si>
  <si>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</si>
  <si>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</si>
  <si>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</si>
  <si>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</si>
  <si>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</si>
  <si>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</si>
  <si>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</si>
  <si>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</si>
  <si>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</si>
  <si>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</si>
  <si>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</si>
  <si>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</si>
  <si>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</si>
  <si>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</si>
  <si>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</si>
  <si>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</si>
  <si>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</si>
  <si>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</si>
  <si>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</si>
  <si>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</si>
  <si>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</si>
  <si>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</si>
  <si>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</si>
  <si>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</si>
  <si>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</si>
  <si>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</si>
  <si>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</si>
  <si>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</si>
  <si>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</si>
  <si>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</si>
  <si>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</si>
  <si>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</si>
  <si>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</si>
  <si>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</si>
  <si>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</si>
  <si>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</si>
  <si>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</si>
  <si>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</si>
  <si>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</si>
  <si>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</si>
  <si>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</si>
  <si>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</si>
  <si>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</si>
  <si>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</si>
  <si>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</si>
  <si>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</si>
  <si>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</si>
  <si>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</si>
  <si>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</si>
  <si>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</si>
  <si>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</si>
  <si>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</si>
  <si>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</si>
  <si>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</si>
  <si>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</si>
  <si>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</si>
  <si>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</si>
  <si>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</si>
  <si>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</si>
  <si>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</si>
  <si>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</si>
  <si>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</si>
  <si>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</si>
  <si>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</si>
  <si>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</si>
  <si>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</si>
  <si>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</si>
  <si>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</si>
  <si>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</si>
  <si>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</si>
  <si>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</si>
  <si>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</si>
  <si>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</si>
  <si>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</si>
  <si>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</si>
  <si>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</si>
  <si>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</si>
  <si>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</si>
  <si>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</si>
  <si>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</si>
  <si>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</si>
  <si>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</si>
  <si>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</si>
  <si>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</si>
  <si>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</si>
  <si>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</si>
  <si>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</si>
  <si>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</si>
  <si>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</si>
  <si>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</si>
  <si>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</si>
  <si>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</si>
  <si>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</si>
  <si>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</si>
  <si>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</si>
  <si>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</si>
  <si>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</si>
  <si>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</si>
  <si>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</si>
  <si>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</si>
  <si>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</si>
  <si>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</si>
  <si>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</si>
  <si>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</si>
  <si>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</si>
  <si>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</si>
  <si>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</si>
  <si>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</si>
  <si>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</si>
  <si>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</si>
  <si>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</si>
  <si>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</si>
  <si>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</si>
  <si>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</si>
  <si>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</si>
  <si>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</si>
  <si>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</si>
  <si>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</si>
  <si>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</si>
  <si>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</si>
  <si>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</si>
  <si>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</si>
  <si>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</si>
  <si>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</si>
  <si>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</si>
  <si>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</si>
  <si>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</si>
  <si>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</si>
  <si>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</si>
  <si>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</si>
  <si>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</si>
  <si>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</si>
  <si>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</si>
  <si>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</si>
  <si>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</si>
  <si>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</si>
  <si>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</si>
  <si>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</si>
  <si>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</si>
  <si>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</si>
  <si>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</si>
  <si>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</si>
  <si>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</si>
  <si>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</si>
  <si>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</si>
  <si>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</si>
  <si>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</si>
  <si>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</si>
  <si>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</si>
  <si>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</si>
  <si>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</si>
  <si>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</si>
  <si>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</si>
  <si>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</si>
  <si>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</si>
  <si>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</si>
  <si>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</si>
  <si>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</si>
  <si>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</si>
  <si>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</si>
  <si>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</si>
  <si>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</si>
  <si>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</si>
  <si>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</si>
  <si>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</si>
  <si>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</si>
  <si>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</si>
  <si>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</si>
  <si>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</si>
  <si>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</si>
  <si>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</si>
  <si>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</si>
  <si>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</si>
  <si>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</si>
  <si>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</si>
  <si>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</si>
  <si>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</si>
  <si>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</si>
  <si>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</si>
  <si>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</si>
  <si>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</si>
  <si>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</si>
  <si>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</si>
  <si>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</si>
  <si>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</si>
  <si>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</si>
  <si>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</si>
  <si>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</si>
  <si>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</si>
  <si>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</si>
  <si>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</si>
  <si>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</si>
  <si>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</si>
  <si>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</si>
  <si>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</si>
  <si>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</si>
  <si>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</si>
  <si>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</si>
  <si>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</si>
  <si>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</si>
  <si>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</si>
  <si>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</si>
  <si>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</si>
  <si>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</si>
  <si>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</si>
  <si>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</si>
  <si>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</si>
  <si>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</si>
  <si>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</si>
  <si>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</si>
  <si>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</si>
  <si>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</si>
  <si>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</si>
  <si>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</si>
  <si>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</si>
  <si>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</si>
  <si>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</si>
  <si>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</si>
  <si>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</si>
  <si>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</si>
  <si>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</si>
  <si>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</si>
  <si>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</si>
  <si>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</si>
  <si>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</si>
  <si>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</si>
  <si>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</si>
  <si>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</si>
  <si>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</si>
  <si>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</si>
  <si>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</si>
  <si>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</si>
  <si>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</si>
  <si>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</si>
  <si>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</si>
  <si>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</si>
  <si>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</si>
  <si>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</si>
  <si>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</si>
  <si>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</si>
  <si>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</si>
  <si>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</si>
  <si>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</si>
  <si>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</si>
  <si>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</si>
  <si>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</si>
  <si>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</si>
  <si>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</si>
  <si>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</si>
  <si>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</si>
  <si>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</si>
  <si>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</si>
  <si>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</si>
  <si>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</si>
  <si>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</si>
  <si>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</si>
  <si>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</si>
  <si>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</si>
  <si>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</si>
  <si>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</si>
  <si>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</si>
  <si>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</si>
  <si>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</si>
  <si>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</si>
  <si>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</si>
  <si>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</si>
  <si>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</si>
  <si>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</si>
  <si>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</si>
  <si>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</si>
  <si>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</si>
  <si>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</si>
  <si>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</si>
  <si>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</si>
  <si>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</si>
  <si>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</si>
  <si>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</si>
  <si>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</si>
  <si>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</si>
  <si>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</si>
  <si>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</si>
  <si>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</si>
  <si>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</si>
  <si>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</si>
  <si>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</si>
  <si>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</si>
  <si>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</si>
  <si>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</si>
  <si>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</si>
  <si>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</si>
  <si>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</si>
  <si>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</si>
  <si>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</si>
  <si>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</si>
  <si>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</si>
  <si>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</si>
  <si>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</si>
  <si>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</si>
  <si>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</si>
  <si>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</si>
  <si>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</si>
  <si>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</si>
  <si>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</si>
  <si>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</si>
  <si>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</si>
  <si>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</si>
  <si>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</si>
  <si>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</si>
  <si>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</si>
  <si>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</si>
  <si>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</si>
  <si>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</si>
  <si>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</si>
  <si>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</si>
  <si>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</si>
  <si>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</si>
  <si>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</si>
  <si>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</si>
  <si>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</si>
  <si>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</si>
  <si>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</si>
  <si>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</si>
  <si>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</si>
  <si>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</si>
  <si>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</si>
  <si>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</si>
  <si>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</si>
  <si>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</si>
  <si>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</si>
  <si>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</si>
  <si>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</si>
  <si>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</si>
  <si>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</si>
  <si>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</si>
  <si>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</si>
  <si>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</si>
  <si>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</si>
  <si>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</si>
  <si>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</si>
  <si>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</si>
  <si>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</si>
  <si>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</si>
  <si>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</si>
  <si>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</si>
  <si>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</si>
  <si>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</si>
  <si>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</si>
  <si>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</si>
  <si>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</si>
  <si>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</si>
  <si>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</si>
  <si>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</si>
  <si>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</si>
  <si>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</si>
  <si>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</si>
  <si>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</si>
  <si>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</si>
  <si>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</si>
  <si>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</si>
  <si>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</si>
  <si>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</si>
  <si>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</si>
  <si>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</si>
  <si>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</si>
  <si>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</si>
  <si>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</si>
  <si>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</si>
  <si>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</si>
  <si>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</si>
  <si>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</si>
  <si>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</si>
  <si>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</si>
  <si>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</si>
  <si>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</si>
  <si>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</si>
  <si>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</si>
  <si>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</si>
  <si>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</si>
  <si>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</si>
  <si>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</si>
  <si>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</si>
  <si>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</si>
  <si>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</si>
  <si>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</si>
  <si>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</si>
  <si>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</si>
  <si>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</si>
  <si>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</si>
  <si>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</si>
  <si>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</si>
  <si>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</si>
  <si>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</si>
  <si>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</si>
  <si>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</si>
  <si>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</si>
  <si>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</si>
  <si>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</si>
  <si>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</si>
  <si>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</si>
  <si>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</si>
  <si>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</si>
  <si>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</si>
  <si>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</si>
  <si>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</si>
  <si>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</si>
  <si>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</si>
  <si>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</si>
  <si>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</si>
  <si>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</si>
  <si>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</si>
  <si>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</si>
  <si>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</si>
  <si>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</si>
  <si>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</si>
  <si>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</si>
  <si>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</si>
  <si>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</si>
  <si>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</si>
  <si>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</si>
  <si>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</si>
  <si>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</si>
  <si>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</si>
  <si>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</si>
  <si>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</si>
  <si>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</si>
  <si>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</si>
  <si>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</si>
  <si>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</si>
  <si>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</si>
  <si>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</si>
  <si>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</si>
  <si>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</si>
  <si>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</si>
  <si>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</si>
  <si>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</si>
  <si>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</si>
  <si>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</si>
  <si>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</si>
  <si>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</si>
  <si>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</si>
  <si>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</si>
  <si>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</si>
  <si>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</si>
  <si>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</si>
  <si>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</si>
  <si>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</si>
  <si>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</si>
  <si>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</si>
  <si>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</si>
  <si>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</si>
  <si>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</si>
  <si>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</si>
  <si>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</si>
  <si>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</si>
  <si>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</si>
  <si>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</si>
  <si>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</si>
  <si>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</si>
  <si>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</si>
  <si>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</si>
  <si>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</si>
  <si>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</si>
  <si>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</si>
  <si>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</si>
  <si>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</si>
  <si>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</si>
  <si>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</si>
  <si>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</si>
  <si>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</si>
  <si>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</si>
  <si>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</si>
  <si>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</si>
  <si>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</si>
  <si>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</si>
  <si>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</si>
  <si>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</si>
  <si>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</si>
  <si>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</si>
  <si>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</si>
  <si>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</si>
  <si>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</si>
  <si>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</si>
  <si>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</si>
  <si>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</si>
  <si>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</si>
  <si>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</si>
  <si>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</si>
  <si>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</si>
  <si>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</si>
  <si>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</si>
  <si>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</si>
  <si>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</si>
  <si>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</si>
  <si>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</si>
  <si>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</si>
  <si>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</si>
  <si>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</si>
  <si>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</si>
  <si>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</si>
  <si>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</si>
  <si>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</si>
  <si>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</si>
  <si>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</si>
  <si>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</si>
  <si>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</si>
  <si>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</si>
  <si>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</si>
  <si>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</si>
  <si>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</si>
  <si>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</si>
  <si>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</si>
  <si>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</si>
  <si>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</si>
  <si>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</si>
  <si>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</si>
  <si>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</si>
  <si>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</si>
  <si>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</si>
  <si>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</si>
  <si>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</si>
  <si>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</si>
  <si>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</si>
  <si>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</si>
  <si>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</si>
  <si>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</si>
  <si>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</si>
  <si>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</si>
  <si>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</si>
  <si>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</si>
  <si>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</si>
  <si>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</si>
  <si>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</si>
  <si>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</si>
  <si>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</si>
  <si>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</si>
  <si>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</si>
  <si>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</si>
  <si>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</si>
  <si>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</si>
  <si>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</si>
  <si>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</si>
  <si>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</si>
  <si>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</si>
  <si>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</si>
  <si>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</si>
  <si>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</si>
  <si>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</si>
  <si>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</si>
  <si>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</si>
  <si>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</si>
  <si>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</si>
  <si>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</si>
  <si>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</si>
  <si>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</si>
  <si>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</si>
  <si>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</si>
  <si>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</si>
  <si>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</si>
  <si>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</si>
  <si>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</si>
  <si>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</si>
  <si>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</si>
  <si>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</si>
  <si>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</si>
  <si>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</si>
  <si>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</si>
  <si>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</si>
  <si>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</si>
  <si>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</si>
  <si>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</si>
  <si>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</si>
  <si>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</si>
  <si>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</si>
  <si>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</si>
  <si>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</si>
  <si>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</si>
  <si>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</si>
  <si>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</si>
  <si>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</si>
  <si>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</si>
  <si>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</si>
  <si>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</si>
  <si>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</si>
  <si>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</si>
  <si>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</si>
  <si>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</si>
  <si>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</si>
  <si>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</si>
  <si>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</si>
  <si>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</si>
  <si>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</si>
  <si>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</si>
  <si>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</si>
  <si>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</si>
  <si>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</si>
  <si>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</si>
  <si>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</si>
  <si>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</si>
  <si>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</si>
  <si>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</si>
  <si>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</si>
  <si>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</si>
  <si>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</si>
  <si>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</si>
  <si>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</si>
  <si>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</si>
  <si>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</si>
  <si>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</si>
  <si>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</si>
  <si>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</si>
  <si>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</si>
  <si>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</si>
  <si>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</si>
  <si>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</si>
  <si>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</si>
  <si>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</si>
  <si>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</si>
  <si>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</si>
  <si>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</si>
  <si>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</si>
  <si>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</si>
  <si>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</si>
  <si>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</si>
  <si>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</si>
  <si>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</si>
  <si>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</si>
  <si>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</si>
  <si>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</si>
  <si>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</si>
  <si>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</si>
  <si>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</si>
  <si>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</si>
  <si>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</si>
  <si>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</si>
  <si>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</si>
  <si>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</si>
  <si>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</si>
  <si>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</si>
  <si>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</si>
  <si>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</si>
  <si>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</si>
  <si>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</si>
  <si>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</si>
  <si>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</si>
  <si>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</si>
  <si>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</si>
  <si>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</si>
  <si>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</si>
  <si>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</si>
  <si>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</si>
  <si>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</si>
  <si>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</si>
  <si>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</si>
  <si>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</si>
  <si>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</si>
  <si>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</si>
  <si>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</si>
  <si>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</si>
  <si>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</si>
  <si>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</si>
  <si>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</si>
  <si>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</si>
  <si>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</si>
  <si>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</si>
  <si>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</si>
  <si>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</si>
  <si>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</si>
  <si>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</si>
  <si>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</si>
  <si>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</si>
  <si>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</si>
  <si>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</si>
  <si>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</si>
  <si>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</si>
  <si>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</si>
  <si>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</si>
  <si>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</si>
  <si>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</si>
  <si>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</si>
  <si>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</si>
  <si>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</si>
  <si>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</si>
  <si>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</si>
  <si>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</si>
  <si>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</si>
  <si>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</si>
  <si>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</si>
  <si>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</si>
  <si>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</si>
  <si>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</si>
  <si>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</si>
  <si>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</si>
  <si>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</si>
  <si>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</si>
  <si>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</si>
  <si>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</si>
  <si>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</si>
  <si>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</si>
  <si>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</si>
  <si>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</si>
  <si>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</si>
  <si>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</si>
  <si>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</si>
  <si>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</si>
  <si>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</si>
  <si>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</si>
  <si>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</si>
  <si>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</si>
  <si>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</si>
  <si>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</si>
  <si>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</si>
  <si>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</si>
  <si>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</si>
  <si>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</si>
  <si>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</si>
  <si>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</si>
  <si>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</si>
  <si>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</si>
  <si>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</si>
  <si>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</si>
  <si>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</si>
  <si>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</si>
  <si>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</si>
  <si>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</si>
  <si>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</si>
  <si>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</si>
  <si>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</si>
  <si>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</si>
  <si>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</si>
  <si>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</si>
  <si>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</si>
  <si>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</si>
  <si>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</si>
  <si>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</si>
  <si>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</si>
  <si>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</si>
  <si>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</si>
  <si>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</si>
  <si>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</si>
  <si>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</si>
  <si>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</si>
  <si>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</si>
  <si>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</si>
  <si>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</si>
  <si>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</si>
  <si>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</si>
  <si>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</si>
  <si>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</si>
  <si>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</si>
  <si>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</si>
  <si>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</si>
  <si>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</si>
  <si>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</si>
  <si>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</si>
  <si>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</si>
  <si>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</si>
  <si>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</si>
  <si>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</si>
  <si>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</si>
  <si>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</si>
  <si>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</si>
  <si>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</si>
  <si>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</si>
  <si>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</si>
  <si>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</si>
  <si>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</si>
  <si>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</si>
  <si>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</si>
  <si>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</si>
  <si>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</si>
  <si>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</si>
  <si>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</si>
  <si>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</si>
  <si>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</si>
  <si>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</si>
  <si>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</si>
  <si>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</si>
  <si>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</si>
  <si>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</si>
  <si>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</si>
  <si>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</si>
  <si>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</si>
  <si>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</si>
  <si>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</si>
  <si>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</si>
  <si>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</si>
  <si>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</si>
  <si>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</si>
  <si>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</si>
  <si>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</si>
  <si>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</si>
  <si>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</si>
  <si>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</si>
  <si>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</si>
  <si>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</si>
  <si>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</si>
  <si>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</si>
  <si>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</si>
  <si>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</si>
  <si>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</si>
  <si>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</si>
  <si>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</si>
  <si>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</si>
  <si>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</si>
  <si>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</si>
  <si>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</si>
  <si>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</si>
  <si>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</si>
  <si>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</si>
  <si>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</si>
  <si>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</si>
  <si>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</si>
  <si>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</si>
  <si>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</si>
  <si>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</si>
  <si>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</si>
  <si>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</si>
  <si>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</si>
  <si>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</si>
  <si>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</si>
  <si>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</si>
  <si>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</si>
  <si>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</si>
  <si>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</si>
  <si>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</si>
  <si>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</si>
  <si>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</si>
  <si>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</si>
  <si>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</si>
  <si>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</si>
  <si>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</si>
  <si>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</si>
  <si>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</si>
  <si>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</si>
  <si>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</si>
  <si>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</si>
  <si>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</si>
  <si>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</si>
  <si>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</si>
  <si>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</si>
  <si>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</si>
  <si>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</si>
  <si>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</si>
  <si>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</si>
  <si>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</si>
  <si>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</si>
  <si>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</si>
  <si>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</si>
  <si>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</si>
  <si>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</si>
  <si>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</si>
  <si>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</si>
  <si>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</si>
  <si>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</si>
  <si>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</si>
  <si>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</si>
  <si>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</si>
  <si>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</si>
  <si>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</si>
  <si>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</si>
  <si>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</si>
  <si>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</si>
  <si>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</si>
  <si>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</si>
  <si>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</si>
  <si>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</si>
  <si>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</si>
  <si>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</si>
  <si>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</si>
  <si>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</si>
  <si>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</si>
  <si>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</si>
  <si>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</si>
  <si>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</si>
  <si>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</si>
  <si>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</si>
  <si>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</si>
  <si>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</si>
  <si>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</si>
  <si>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</si>
  <si>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</si>
  <si>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</si>
  <si>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</si>
  <si>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</si>
  <si>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</si>
  <si>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</si>
  <si>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</si>
  <si>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</si>
  <si>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</si>
  <si>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</si>
  <si>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</si>
  <si>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</si>
  <si>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</si>
  <si>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</si>
  <si>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</si>
  <si>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</si>
  <si>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</si>
  <si>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</si>
  <si>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</si>
  <si>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</si>
  <si>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</si>
  <si>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</si>
  <si>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</si>
  <si>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</si>
  <si>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</si>
  <si>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</si>
  <si>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</si>
  <si>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</si>
  <si>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</si>
  <si>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</si>
  <si>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</si>
  <si>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</si>
  <si>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</si>
  <si>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</si>
  <si>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</si>
  <si>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</si>
  <si>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</si>
  <si>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</si>
  <si>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</si>
  <si>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</si>
  <si>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</si>
  <si>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</si>
  <si>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</si>
  <si>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</si>
  <si>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</si>
  <si>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</si>
  <si>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</si>
  <si>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</si>
  <si>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</si>
  <si>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</si>
  <si>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</si>
  <si>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</si>
  <si>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</si>
  <si>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</si>
  <si>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</si>
  <si>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</si>
  <si>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</si>
  <si>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</si>
  <si>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</si>
  <si>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</si>
  <si>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</si>
  <si>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</si>
  <si>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</si>
  <si>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</si>
  <si>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</si>
  <si>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</si>
  <si>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</si>
  <si>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</si>
  <si>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</si>
  <si>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</si>
  <si>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</si>
  <si>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</si>
  <si>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</si>
  <si>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</si>
  <si>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</si>
  <si>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</si>
  <si>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</si>
  <si>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</si>
  <si>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</si>
  <si>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</si>
  <si>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</si>
  <si>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</si>
  <si>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</si>
  <si>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</si>
  <si>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</si>
  <si>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</si>
  <si>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</si>
  <si>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</si>
  <si>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</si>
  <si>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</si>
  <si>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</si>
  <si>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</si>
  <si>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</si>
  <si>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</si>
  <si>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</si>
  <si>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</si>
  <si>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</si>
  <si>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</si>
  <si>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</si>
  <si>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</si>
  <si>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</si>
  <si>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</si>
  <si>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</si>
  <si>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</si>
  <si>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</si>
  <si>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</si>
  <si>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</si>
  <si>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</si>
  <si>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</si>
  <si>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</si>
  <si>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</si>
  <si>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</si>
  <si>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</si>
  <si>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</si>
  <si>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</si>
  <si>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</si>
  <si>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</si>
  <si>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</si>
  <si>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</si>
  <si>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</si>
  <si>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</si>
  <si>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</si>
  <si>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</si>
  <si>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</si>
  <si>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</si>
  <si>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</si>
  <si>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</si>
  <si>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</si>
  <si>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</si>
  <si>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</si>
  <si>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</si>
  <si>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</si>
  <si>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</si>
  <si>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</si>
  <si>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</si>
  <si>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</si>
  <si>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</si>
  <si>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</si>
  <si>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</si>
  <si>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</si>
  <si>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</si>
  <si>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</si>
  <si>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</si>
  <si>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</si>
  <si>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</si>
  <si>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</si>
  <si>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</si>
  <si>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</si>
  <si>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</si>
  <si>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</si>
  <si>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</si>
  <si>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</si>
  <si>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</si>
  <si>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</si>
  <si>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</si>
  <si>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</si>
  <si>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</si>
  <si>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</si>
  <si>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</si>
  <si>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</si>
  <si>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</si>
  <si>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</si>
  <si>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</si>
  <si>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</si>
  <si>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</si>
  <si>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</si>
  <si>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</si>
  <si>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</si>
  <si>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</si>
  <si>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</si>
  <si>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</si>
  <si>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</si>
  <si>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</si>
  <si>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</si>
  <si>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</si>
  <si>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</si>
  <si>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</si>
  <si>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</si>
  <si>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</si>
  <si>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</si>
  <si>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</si>
  <si>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</si>
  <si>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</si>
  <si>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</si>
  <si>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</si>
  <si>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</si>
  <si>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</si>
  <si>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</si>
  <si>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</si>
  <si>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</si>
  <si>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</si>
  <si>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</si>
  <si>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</si>
  <si>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</si>
  <si>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</si>
  <si>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</si>
  <si>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</si>
  <si>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</si>
  <si>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</si>
  <si>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</si>
  <si>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</si>
  <si>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</si>
  <si>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</si>
  <si>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</si>
  <si>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</si>
  <si>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</si>
  <si>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</si>
  <si>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</si>
  <si>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</si>
  <si>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</si>
  <si>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</si>
  <si>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</si>
  <si>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</si>
  <si>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</si>
  <si>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</si>
  <si>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</si>
  <si>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</si>
  <si>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</si>
  <si>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</si>
  <si>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</si>
  <si>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</si>
  <si>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</si>
  <si>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</si>
  <si>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</si>
  <si>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</si>
  <si>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</si>
  <si>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</si>
  <si>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</si>
  <si>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</si>
  <si>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</si>
  <si>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</si>
  <si>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</si>
  <si>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</si>
  <si>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</si>
  <si>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</si>
  <si>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</si>
  <si>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</si>
  <si>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</si>
  <si>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</si>
  <si>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</si>
  <si>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</si>
  <si>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</si>
  <si>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</si>
  <si>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</si>
  <si>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</si>
  <si>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</si>
  <si>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</si>
  <si>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</si>
  <si>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</si>
  <si>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</si>
  <si>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</si>
  <si>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</si>
  <si>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</si>
  <si>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</si>
  <si>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</si>
  <si>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</si>
  <si>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</si>
  <si>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</si>
  <si>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</si>
  <si>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</si>
  <si>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</si>
  <si>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</si>
  <si>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</si>
  <si>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</si>
  <si>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</si>
  <si>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</si>
  <si>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</si>
  <si>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</si>
  <si>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</si>
  <si>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</si>
  <si>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</si>
  <si>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</si>
  <si>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</si>
  <si>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</si>
  <si>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</si>
  <si>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</si>
  <si>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</si>
  <si>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</si>
  <si>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</si>
  <si>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</si>
  <si>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</si>
  <si>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</si>
  <si>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</si>
  <si>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</si>
  <si>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</si>
  <si>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</si>
  <si>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</si>
  <si>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</si>
  <si>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</si>
  <si>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</si>
  <si>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</si>
  <si>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</si>
  <si>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</si>
  <si>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</si>
  <si>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</si>
  <si>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</si>
  <si>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</si>
  <si>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</si>
  <si>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</si>
  <si>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</si>
  <si>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</si>
  <si>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</si>
  <si>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</si>
  <si>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</si>
  <si>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</si>
  <si>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</si>
  <si>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</si>
  <si>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</si>
  <si>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</si>
  <si>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</si>
  <si>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</si>
  <si>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</si>
  <si>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</si>
  <si>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</si>
  <si>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</si>
  <si>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</si>
  <si>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</si>
  <si>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</si>
  <si>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</si>
  <si>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</si>
  <si>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</si>
  <si>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</si>
  <si>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</si>
  <si>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</si>
  <si>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</si>
  <si>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</si>
  <si>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</si>
  <si>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</si>
  <si>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</si>
  <si>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</si>
  <si>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</si>
  <si>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</si>
  <si>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</si>
  <si>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</si>
  <si>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</si>
  <si>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</si>
  <si>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</si>
  <si>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</si>
  <si>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</si>
  <si>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</si>
  <si>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</si>
  <si>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</si>
  <si>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</si>
  <si>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</si>
  <si>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</si>
  <si>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</si>
  <si>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</si>
  <si>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</si>
  <si>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</si>
  <si>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</si>
  <si>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</si>
  <si>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</si>
  <si>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</si>
  <si>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</si>
  <si>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</si>
  <si>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</si>
  <si>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</si>
  <si>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</si>
  <si>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</si>
  <si>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</si>
  <si>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</si>
  <si>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</si>
  <si>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</si>
  <si>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</si>
  <si>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</si>
  <si>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</si>
  <si>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</si>
  <si>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</si>
  <si>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</si>
  <si>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</si>
  <si>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</si>
  <si>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</si>
  <si>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</si>
  <si>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</si>
  <si>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</si>
  <si>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</si>
  <si>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</si>
  <si>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</si>
  <si>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</si>
  <si>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</si>
  <si>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</si>
  <si>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</si>
  <si>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</si>
  <si>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</si>
  <si>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</si>
  <si>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</si>
  <si>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</si>
  <si>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</si>
  <si>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</si>
  <si>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</si>
  <si>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</si>
  <si>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</si>
  <si>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</si>
  <si>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</si>
  <si>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</si>
  <si>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</si>
  <si>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</si>
  <si>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</si>
  <si>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</si>
  <si>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</si>
  <si>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</si>
  <si>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</si>
  <si>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</si>
  <si>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</si>
  <si>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</si>
  <si>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</si>
  <si>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</si>
  <si>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</si>
  <si>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</si>
  <si>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</si>
  <si>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</si>
  <si>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</si>
  <si>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</si>
  <si>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</si>
  <si>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</si>
  <si>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</si>
  <si>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</si>
  <si>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</si>
  <si>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</si>
  <si>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</si>
  <si>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</si>
  <si>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</si>
  <si>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</si>
  <si>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</si>
  <si>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</si>
  <si>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</si>
  <si>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</si>
  <si>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</si>
  <si>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</si>
  <si>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</si>
  <si>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</si>
  <si>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</si>
  <si>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</si>
  <si>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</si>
  <si>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</si>
  <si>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</si>
  <si>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</si>
  <si>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</si>
  <si>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</si>
  <si>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</si>
  <si>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</si>
  <si>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</si>
  <si>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</si>
  <si>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</si>
  <si>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</si>
  <si>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</si>
  <si>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</si>
  <si>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</si>
  <si>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</si>
  <si>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</si>
  <si>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</si>
  <si>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</si>
  <si>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</si>
  <si>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</si>
  <si>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</si>
  <si>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</si>
  <si>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</si>
  <si>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</si>
  <si>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</si>
  <si>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</si>
  <si>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</si>
  <si>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</si>
  <si>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</si>
  <si>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</si>
  <si>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</si>
  <si>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</si>
  <si>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</si>
  <si>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</si>
  <si>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</si>
  <si>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</si>
  <si>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</si>
  <si>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</si>
  <si>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</si>
  <si>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</si>
  <si>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</si>
  <si>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</si>
  <si>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</si>
  <si>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</si>
  <si>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</si>
  <si>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</si>
  <si>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</si>
  <si>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</si>
  <si>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</si>
  <si>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</si>
  <si>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</si>
  <si>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</si>
  <si>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</si>
  <si>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</si>
  <si>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</si>
  <si>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</si>
  <si>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</si>
  <si>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</si>
  <si>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</si>
  <si>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</si>
  <si>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</si>
  <si>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</si>
  <si>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</si>
  <si>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</si>
  <si>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</si>
  <si>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</si>
  <si>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</si>
  <si>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</si>
  <si>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</si>
  <si>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</si>
  <si>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</si>
  <si>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</si>
  <si>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</si>
  <si>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</si>
  <si>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</si>
  <si>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</si>
  <si>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</si>
  <si>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</si>
  <si>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</si>
  <si>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</si>
  <si>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</si>
  <si>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</si>
  <si>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</si>
  <si>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</si>
  <si>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</si>
  <si>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</si>
  <si>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</si>
  <si>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</si>
  <si>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</si>
  <si>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</si>
  <si>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</si>
  <si>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</si>
  <si>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</si>
  <si>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</si>
  <si>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</si>
  <si>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</si>
  <si>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</si>
  <si>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</si>
  <si>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</si>
  <si>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</si>
  <si>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</si>
  <si>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</si>
  <si>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</si>
  <si>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</si>
  <si>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</si>
  <si>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</si>
  <si>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</si>
  <si>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</si>
  <si>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</si>
  <si>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</si>
  <si>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</si>
  <si>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</si>
  <si>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</si>
  <si>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</si>
  <si>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</si>
  <si>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</si>
  <si>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</si>
  <si>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</si>
  <si>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</si>
  <si>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</si>
  <si>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</si>
  <si>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</si>
  <si>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</si>
  <si>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</si>
  <si>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</si>
  <si>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</si>
  <si>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</si>
  <si>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</si>
  <si>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</si>
  <si>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</si>
  <si>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</si>
  <si>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</si>
  <si>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</si>
  <si>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</si>
  <si>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</si>
  <si>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</si>
  <si>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</si>
  <si>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</si>
  <si>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</si>
  <si>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</si>
  <si>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</si>
  <si>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</si>
  <si>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</si>
  <si>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</si>
  <si>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</si>
  <si>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</si>
  <si>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</si>
  <si>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</si>
  <si>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</si>
  <si>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</si>
  <si>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</si>
  <si>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</si>
  <si>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</si>
  <si>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</si>
  <si>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</si>
  <si>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</si>
  <si>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</si>
  <si>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</si>
  <si>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</si>
  <si>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</si>
  <si>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</si>
  <si>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</si>
  <si>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</si>
  <si>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</si>
  <si>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</si>
  <si>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</si>
  <si>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</si>
  <si>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</si>
  <si>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</si>
  <si>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</si>
  <si>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</si>
  <si>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</si>
  <si>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</si>
  <si>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</si>
  <si>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</si>
  <si>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</si>
  <si>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</si>
  <si>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</si>
  <si>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</si>
  <si>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</si>
  <si>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</si>
  <si>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</si>
  <si>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</si>
  <si>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</si>
  <si>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</si>
  <si>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</si>
  <si>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</si>
  <si>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</si>
  <si>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</si>
  <si>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</si>
  <si>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</si>
  <si>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</si>
  <si>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</si>
  <si>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</si>
  <si>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</si>
  <si>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</si>
  <si>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</si>
  <si>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</si>
  <si>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</si>
  <si>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</si>
  <si>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</si>
  <si>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</si>
  <si>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</si>
  <si>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</si>
  <si>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</si>
  <si>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</si>
  <si>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</si>
  <si>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</si>
  <si>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</si>
  <si>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</si>
  <si>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</si>
  <si>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</si>
  <si>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</si>
  <si>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</si>
  <si>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</si>
  <si>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</si>
  <si>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</si>
  <si>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</si>
  <si>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</si>
  <si>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</si>
  <si>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</si>
  <si>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</si>
  <si>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</si>
  <si>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</si>
  <si>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</si>
  <si>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</si>
  <si>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</si>
  <si>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</si>
  <si>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</si>
  <si>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</si>
  <si>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</si>
  <si>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</si>
  <si>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</si>
  <si>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</si>
  <si>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</si>
  <si>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</si>
  <si>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</si>
  <si>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</si>
  <si>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</si>
  <si>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</si>
  <si>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</si>
  <si>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</si>
  <si>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</si>
  <si>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</si>
  <si>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</si>
  <si>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</si>
  <si>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</si>
  <si>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</si>
  <si>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</si>
  <si>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</si>
  <si>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</si>
  <si>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</si>
  <si>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</si>
  <si>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</si>
  <si>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</si>
  <si>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</si>
  <si>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</si>
  <si>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</si>
  <si>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</si>
  <si>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</si>
  <si>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</si>
  <si>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</si>
  <si>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</si>
  <si>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</si>
  <si>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</si>
  <si>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</si>
  <si>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</si>
  <si>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</si>
  <si>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</si>
  <si>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</si>
  <si>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</si>
  <si>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</si>
  <si>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</si>
  <si>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</si>
  <si>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</si>
  <si>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</si>
  <si>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</si>
  <si>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</si>
  <si>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</si>
  <si>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</si>
  <si>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</si>
  <si>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</si>
  <si>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</si>
  <si>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</si>
  <si>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</si>
  <si>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</si>
  <si>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</si>
  <si>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</si>
  <si>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</si>
  <si>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</si>
  <si>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</si>
  <si>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</si>
  <si>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</si>
  <si>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</si>
  <si>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</si>
  <si>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</si>
  <si>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</si>
  <si>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</si>
  <si>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</si>
  <si>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</si>
  <si>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</si>
  <si>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</si>
  <si>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</si>
  <si>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</si>
  <si>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</si>
  <si>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</si>
  <si>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</si>
  <si>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</si>
  <si>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</si>
  <si>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</si>
  <si>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</si>
  <si>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</si>
  <si>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</si>
  <si>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</si>
  <si>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</si>
  <si>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</si>
  <si>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</si>
  <si>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</si>
  <si>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</si>
  <si>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</si>
  <si>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</si>
  <si>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</si>
  <si>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</si>
  <si>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</si>
  <si>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</si>
  <si>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</si>
  <si>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</si>
  <si>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</si>
  <si>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</si>
  <si>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</si>
  <si>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</si>
  <si>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</si>
  <si>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</si>
  <si>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</si>
  <si>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</si>
  <si>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</si>
  <si>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</si>
  <si>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</si>
  <si>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</si>
  <si>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</si>
  <si>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</si>
  <si>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</si>
  <si>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</si>
  <si>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</si>
  <si>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</si>
  <si>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</si>
  <si>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</si>
  <si>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</si>
  <si>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</si>
  <si>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</si>
  <si>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</si>
  <si>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</si>
  <si>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</si>
  <si>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</si>
  <si>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</si>
  <si>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</si>
  <si>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</si>
  <si>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</si>
  <si>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</si>
  <si>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</si>
  <si>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</si>
  <si>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</si>
  <si>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</si>
  <si>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</si>
  <si>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</si>
  <si>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</si>
  <si>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</si>
  <si>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</si>
  <si>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</si>
  <si>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</si>
  <si>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</si>
  <si>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</si>
  <si>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</si>
  <si>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</si>
  <si>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</si>
  <si>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</si>
  <si>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</si>
  <si>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</si>
  <si>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</si>
  <si>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</si>
  <si>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</si>
  <si>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</si>
  <si>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</si>
  <si>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</si>
  <si>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</si>
  <si>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</si>
  <si>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</si>
  <si>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</si>
  <si>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</si>
  <si>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</si>
  <si>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</si>
  <si>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</si>
  <si>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</si>
  <si>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</si>
  <si>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</si>
  <si>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</si>
  <si>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</si>
  <si>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</si>
  <si>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</si>
  <si>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</si>
  <si>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</si>
  <si>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</si>
  <si>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</si>
  <si>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</si>
  <si>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</si>
  <si>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</si>
  <si>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</si>
  <si>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</si>
  <si>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</si>
  <si>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</si>
  <si>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</si>
  <si>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</si>
  <si>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</si>
  <si>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</si>
  <si>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</si>
  <si>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</si>
  <si>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</si>
  <si>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</si>
  <si>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</si>
  <si>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</si>
  <si>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</si>
  <si>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</si>
  <si>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</si>
  <si>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</si>
  <si>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</si>
  <si>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</si>
  <si>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</si>
  <si>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</si>
  <si>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</si>
  <si>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</si>
  <si>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</si>
  <si>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</si>
  <si>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</si>
  <si>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</si>
  <si>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</si>
  <si>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</si>
  <si>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</si>
  <si>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</si>
  <si>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</si>
  <si>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</si>
  <si>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</si>
  <si>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</si>
  <si>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</si>
  <si>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</si>
  <si>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</si>
  <si>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</si>
  <si>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</si>
  <si>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</si>
  <si>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</si>
  <si>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</si>
  <si>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</si>
  <si>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</si>
  <si>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</si>
  <si>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</si>
  <si>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</si>
  <si>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</si>
  <si>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</si>
  <si>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</si>
  <si>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</si>
  <si>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</si>
  <si>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</si>
  <si>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</si>
  <si>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</si>
  <si>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</si>
  <si>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</si>
  <si>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</si>
  <si>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</si>
  <si>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</si>
  <si>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</si>
  <si>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</si>
  <si>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</si>
  <si>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</si>
  <si>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</si>
  <si>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</si>
  <si>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</si>
  <si>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</si>
  <si>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</si>
  <si>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</si>
  <si>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</si>
  <si>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</si>
  <si>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</si>
  <si>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</si>
  <si>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</si>
  <si>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</si>
  <si>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</si>
  <si>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</si>
  <si>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</si>
  <si>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</si>
  <si>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</si>
  <si>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</si>
  <si>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</si>
  <si>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</si>
  <si>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</si>
  <si>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</si>
  <si>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</si>
  <si>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</si>
  <si>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</si>
  <si>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</si>
  <si>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</si>
  <si>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</si>
  <si>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</si>
  <si>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</si>
  <si>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</si>
  <si>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</si>
  <si>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</si>
  <si>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</si>
  <si>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</si>
  <si>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</si>
  <si>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</si>
  <si>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</si>
  <si>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</si>
  <si>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</si>
  <si>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</si>
  <si>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</si>
  <si>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</si>
  <si>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</si>
  <si>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</si>
  <si>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</si>
  <si>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</si>
  <si>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</si>
  <si>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</si>
  <si>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</si>
  <si>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</si>
  <si>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</si>
  <si>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</si>
  <si>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</si>
  <si>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</si>
  <si>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</si>
  <si>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</si>
  <si>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</si>
  <si>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</si>
  <si>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</si>
  <si>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</si>
  <si>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</si>
  <si>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</si>
  <si>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</si>
  <si>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</si>
  <si>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</si>
  <si>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</si>
  <si>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</si>
  <si>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</si>
  <si>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</si>
  <si>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</si>
  <si>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</si>
  <si>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</si>
  <si>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</si>
  <si>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</si>
  <si>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</si>
  <si>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</si>
  <si>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</si>
  <si>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</si>
  <si>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</si>
  <si>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</si>
  <si>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</si>
  <si>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</si>
  <si>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</si>
  <si>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</si>
  <si>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</si>
  <si>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</si>
  <si>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</si>
  <si>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</si>
  <si>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</si>
  <si>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</si>
  <si>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</si>
  <si>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</si>
  <si>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</si>
  <si>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</si>
  <si>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</si>
  <si>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</si>
  <si>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</si>
  <si>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</si>
  <si>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</si>
  <si>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</si>
  <si>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</si>
  <si>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</si>
  <si>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</si>
  <si>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</si>
  <si>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</si>
  <si>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</si>
  <si>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</si>
  <si>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</si>
  <si>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</si>
  <si>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</si>
  <si>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</si>
  <si>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</si>
  <si>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</si>
  <si>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</si>
  <si>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</si>
  <si>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</si>
  <si>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</si>
  <si>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</si>
  <si>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</si>
  <si>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</si>
  <si>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</si>
  <si>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</si>
  <si>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</si>
  <si>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</si>
  <si>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</si>
  <si>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</si>
  <si>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</si>
  <si>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</si>
  <si>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</si>
  <si>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</si>
  <si>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</si>
  <si>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</si>
  <si>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</si>
  <si>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</si>
  <si>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</si>
  <si>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</si>
  <si>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</si>
  <si>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</si>
  <si>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</si>
  <si>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</si>
  <si>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</si>
  <si>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</si>
  <si>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</si>
  <si>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</si>
  <si>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</si>
  <si>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</si>
  <si>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</si>
  <si>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</si>
  <si>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</si>
  <si>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</si>
  <si>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</si>
  <si>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</si>
  <si>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</si>
  <si>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</si>
  <si>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</si>
  <si>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</si>
  <si>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</si>
  <si>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</si>
  <si>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</si>
  <si>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</si>
  <si>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</si>
  <si>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</si>
  <si>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</si>
  <si>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</si>
  <si>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</si>
  <si>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</si>
  <si>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</si>
  <si>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</si>
  <si>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</si>
  <si>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</si>
  <si>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</si>
  <si>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</si>
  <si>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</si>
  <si>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</si>
  <si>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</si>
  <si>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</si>
  <si>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</si>
  <si>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</si>
  <si>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</si>
  <si>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</si>
  <si>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</si>
  <si>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</si>
  <si>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</si>
  <si>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</si>
  <si>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</si>
  <si>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</si>
  <si>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</si>
  <si>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</si>
  <si>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</si>
  <si>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</si>
  <si>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</si>
  <si>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</si>
  <si>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</si>
  <si>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</si>
  <si>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</si>
  <si>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</si>
  <si>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</si>
  <si>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</si>
  <si>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</si>
  <si>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</si>
  <si>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</si>
  <si>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</si>
  <si>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</si>
  <si>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</si>
  <si>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</si>
  <si>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</si>
  <si>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</si>
  <si>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</si>
  <si>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</si>
  <si>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</si>
  <si>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</si>
  <si>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</si>
  <si>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</si>
  <si>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</si>
  <si>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</si>
  <si>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</si>
  <si>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</si>
  <si>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</si>
  <si>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</si>
  <si>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</si>
  <si>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</si>
  <si>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</si>
  <si>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</si>
  <si>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</si>
  <si>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</si>
  <si>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</si>
  <si>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</si>
  <si>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</si>
  <si>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</si>
  <si>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</si>
  <si>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</si>
  <si>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</si>
  <si>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</si>
  <si>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</si>
  <si>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</si>
  <si>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</si>
  <si>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</si>
  <si>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</si>
  <si>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</si>
  <si>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</si>
  <si>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</si>
  <si>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</si>
  <si>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</si>
  <si>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</si>
  <si>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</si>
  <si>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</si>
  <si>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</si>
  <si>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</si>
  <si>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</si>
  <si>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</si>
  <si>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</si>
  <si>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</si>
  <si>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</si>
  <si>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</si>
  <si>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</si>
  <si>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</si>
  <si>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</si>
  <si>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</si>
  <si>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</si>
  <si>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</si>
  <si>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</si>
  <si>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</si>
  <si>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</si>
  <si>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</si>
  <si>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</si>
  <si>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</si>
  <si>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</si>
  <si>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</si>
  <si>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</si>
  <si>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</si>
  <si>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</si>
  <si>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</si>
  <si>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</si>
  <si>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</si>
  <si>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</si>
  <si>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</si>
  <si>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</si>
  <si>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</si>
  <si>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</si>
  <si>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</si>
  <si>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</si>
  <si>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</si>
  <si>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</si>
  <si>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</si>
  <si>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</si>
  <si>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</si>
  <si>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</si>
  <si>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</si>
  <si>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</si>
  <si>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</si>
  <si>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</si>
  <si>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</si>
  <si>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</si>
  <si>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</si>
  <si>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</si>
  <si>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</si>
  <si>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</si>
  <si>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</si>
  <si>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</si>
  <si>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</si>
  <si>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</si>
  <si>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</si>
  <si>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</si>
  <si>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</si>
  <si>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</si>
  <si>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</si>
  <si>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</si>
  <si>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</si>
  <si>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</si>
  <si>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</si>
  <si>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</si>
  <si>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</si>
  <si>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</si>
  <si>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</si>
  <si>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</si>
  <si>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</si>
  <si>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</si>
  <si>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</si>
  <si>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</si>
  <si>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</si>
  <si>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</si>
  <si>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</si>
  <si>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</si>
  <si>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</si>
  <si>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</si>
  <si>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</si>
  <si>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</si>
  <si>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</si>
  <si>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</si>
  <si>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</si>
  <si>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</si>
  <si>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</si>
  <si>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</si>
  <si>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</si>
  <si>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</si>
  <si>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</si>
  <si>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</si>
  <si>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</si>
  <si>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</si>
  <si>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</si>
  <si>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</si>
  <si>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</si>
  <si>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</si>
  <si>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</si>
  <si>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</si>
  <si>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</si>
  <si>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</si>
  <si>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</si>
  <si>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</si>
  <si>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</si>
  <si>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</si>
  <si>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</si>
  <si>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</si>
  <si>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</si>
  <si>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</si>
  <si>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</si>
  <si>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</si>
  <si>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</si>
  <si>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</si>
  <si>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</si>
  <si>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</si>
  <si>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</si>
  <si>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</si>
  <si>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</si>
  <si>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</si>
  <si>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</si>
  <si>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</si>
  <si>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</si>
  <si>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</si>
  <si>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</si>
  <si>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</si>
  <si>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</si>
  <si>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</si>
  <si>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</si>
  <si>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</si>
  <si>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</si>
  <si>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</si>
  <si>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</si>
  <si>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</si>
  <si>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</si>
  <si>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</si>
  <si>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</si>
  <si>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</si>
  <si>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</si>
  <si>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</si>
  <si>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</si>
  <si>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</si>
  <si>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</si>
  <si>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</si>
  <si>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</si>
  <si>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</si>
  <si>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</si>
  <si>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</si>
  <si>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</si>
  <si>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</si>
  <si>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</si>
  <si>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</si>
  <si>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</si>
  <si>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</si>
  <si>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</si>
  <si>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</si>
  <si>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</si>
  <si>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</si>
  <si>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</si>
  <si>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</si>
  <si>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</si>
  <si>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</si>
  <si>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</si>
  <si>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</si>
  <si>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</si>
  <si>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</si>
  <si>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</si>
  <si>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</si>
  <si>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</si>
  <si>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</si>
  <si>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</si>
  <si>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</si>
  <si>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</si>
  <si>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</si>
  <si>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</si>
  <si>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</si>
  <si>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</si>
  <si>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</si>
  <si>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</si>
  <si>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</si>
  <si>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</si>
  <si>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</si>
  <si>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</si>
  <si>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</si>
  <si>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</si>
  <si>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</si>
  <si>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</si>
  <si>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</si>
  <si>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</si>
  <si>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</si>
  <si>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</si>
  <si>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</si>
  <si>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</si>
  <si>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</si>
  <si>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</si>
  <si>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</si>
  <si>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</si>
  <si>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</si>
  <si>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</si>
  <si>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</si>
  <si>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</si>
  <si>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</si>
  <si>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</si>
  <si>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</si>
  <si>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</si>
  <si>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</si>
  <si>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</si>
  <si>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</si>
  <si>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</si>
  <si>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</si>
  <si>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</si>
  <si>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</si>
  <si>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</si>
  <si>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</si>
  <si>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</si>
  <si>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</si>
  <si>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</si>
  <si>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</si>
  <si>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</si>
  <si>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</si>
  <si>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</si>
  <si>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</si>
  <si>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</si>
  <si>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</si>
  <si>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</si>
  <si>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</si>
  <si>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</si>
  <si>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</si>
  <si>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</si>
  <si>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</si>
  <si>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</si>
  <si>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</si>
  <si>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</si>
  <si>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</si>
  <si>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</si>
  <si>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</si>
  <si>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</si>
  <si>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</si>
  <si>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</si>
  <si>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</si>
  <si>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</si>
  <si>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</si>
  <si>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</si>
  <si>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</si>
  <si>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</si>
  <si>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</si>
  <si>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</si>
  <si>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</si>
  <si>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</si>
  <si>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</si>
  <si>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</si>
  <si>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</si>
  <si>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</si>
  <si>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</si>
  <si>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</si>
  <si>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</si>
  <si>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</si>
  <si>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</si>
  <si>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</si>
  <si>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</si>
  <si>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</si>
  <si>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</si>
  <si>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</si>
  <si>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</si>
  <si>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</si>
  <si>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</si>
  <si>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</si>
  <si>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</si>
  <si>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</si>
  <si>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</si>
  <si>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</si>
  <si>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</si>
  <si>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</si>
  <si>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</si>
  <si>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</si>
  <si>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</si>
  <si>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</si>
  <si>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</si>
  <si>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</si>
  <si>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</si>
  <si>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</si>
  <si>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</si>
  <si>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</si>
  <si>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</si>
  <si>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</si>
  <si>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</si>
  <si>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</si>
  <si>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</si>
  <si>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</si>
  <si>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</si>
  <si>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</si>
  <si>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</si>
  <si>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</si>
  <si>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</si>
  <si>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</si>
  <si>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</si>
  <si>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</si>
  <si>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</si>
  <si>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</si>
  <si>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</si>
  <si>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</si>
  <si>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</si>
  <si>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</si>
  <si>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</si>
  <si>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</si>
  <si>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</si>
  <si>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</si>
  <si>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</si>
  <si>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</si>
  <si>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</si>
  <si>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</si>
  <si>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</si>
  <si>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</si>
  <si>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</si>
  <si>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</si>
  <si>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</si>
  <si>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</si>
  <si>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</si>
  <si>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</si>
  <si>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</si>
  <si>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</si>
  <si>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</si>
  <si>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</si>
  <si>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</si>
  <si>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</si>
  <si>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</si>
  <si>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</si>
  <si>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</si>
  <si>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</si>
  <si>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</si>
  <si>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</si>
  <si>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</si>
  <si>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</si>
  <si>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</si>
  <si>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</si>
  <si>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</si>
  <si>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</si>
  <si>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</si>
  <si>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</si>
  <si>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</si>
  <si>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</si>
  <si>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</si>
  <si>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</si>
  <si>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</si>
  <si>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</si>
  <si>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</si>
  <si>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</si>
  <si>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</si>
  <si>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</si>
  <si>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</si>
  <si>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</si>
  <si>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</si>
  <si>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</si>
  <si>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</si>
  <si>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</si>
  <si>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</si>
  <si>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</si>
  <si>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</si>
  <si>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</si>
  <si>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</si>
  <si>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</si>
  <si>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</si>
  <si>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</si>
  <si>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</si>
  <si>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</si>
  <si>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</si>
  <si>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</si>
  <si>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</si>
  <si>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</si>
  <si>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</si>
  <si>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</si>
  <si>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</si>
  <si>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</si>
  <si>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</si>
  <si>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</si>
  <si>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</si>
  <si>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</si>
  <si>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</si>
  <si>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</si>
  <si>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</si>
  <si>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</si>
  <si>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</si>
  <si>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</si>
  <si>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</si>
  <si>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</si>
  <si>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</si>
  <si>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</si>
  <si>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</si>
  <si>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</si>
  <si>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</si>
  <si>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</si>
  <si>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</si>
  <si>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</si>
  <si>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</si>
  <si>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</si>
  <si>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</si>
  <si>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</si>
  <si>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</si>
  <si>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</si>
  <si>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</si>
  <si>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</si>
  <si>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</si>
  <si>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</si>
  <si>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</si>
  <si>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</si>
  <si>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</si>
  <si>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</si>
  <si>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</si>
  <si>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</si>
  <si>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</si>
  <si>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</si>
  <si>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</si>
  <si>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</si>
  <si>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</si>
  <si>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</si>
  <si>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</si>
  <si>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</si>
  <si>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</si>
  <si>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</si>
  <si>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</si>
  <si>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</si>
  <si>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</si>
  <si>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</si>
  <si>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</si>
  <si>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</si>
  <si>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</si>
  <si>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</si>
  <si>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</si>
  <si>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</si>
  <si>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</si>
  <si>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</si>
  <si>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</si>
  <si>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</si>
  <si>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</si>
  <si>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</si>
  <si>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</si>
  <si>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</si>
  <si>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</si>
  <si>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</si>
  <si>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</si>
  <si>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</si>
  <si>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</si>
  <si>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</si>
  <si>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</si>
  <si>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</si>
  <si>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</si>
  <si>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</si>
  <si>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</si>
  <si>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</si>
  <si>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</si>
  <si>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</si>
  <si>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</si>
  <si>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</si>
  <si>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</si>
  <si>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</si>
  <si>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</si>
  <si>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</si>
  <si>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</si>
  <si>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</si>
  <si>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</si>
  <si>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</si>
  <si>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</si>
  <si>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</si>
  <si>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</si>
  <si>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</si>
  <si>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</si>
  <si>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</si>
  <si>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</si>
  <si>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</si>
  <si>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</si>
  <si>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</si>
  <si>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</si>
  <si>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</si>
  <si>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</si>
  <si>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</si>
  <si>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</si>
  <si>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</si>
  <si>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</si>
  <si>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</si>
  <si>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</si>
  <si>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</si>
  <si>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</si>
  <si>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</si>
  <si>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</si>
  <si>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</si>
  <si>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</si>
  <si>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</si>
  <si>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</si>
  <si>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</si>
  <si>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</si>
  <si>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</si>
  <si>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</si>
  <si>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</si>
  <si>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</si>
  <si>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</si>
  <si>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</si>
  <si>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</si>
  <si>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</si>
  <si>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</si>
  <si>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</si>
  <si>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</si>
  <si>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</si>
  <si>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</si>
  <si>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</si>
  <si>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</si>
  <si>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</si>
  <si>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</si>
  <si>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</si>
  <si>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</si>
  <si>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</si>
  <si>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</si>
  <si>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</si>
  <si>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</si>
  <si>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</si>
  <si>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</si>
  <si>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</si>
  <si>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</si>
  <si>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</si>
  <si>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</si>
  <si>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</si>
  <si>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</si>
  <si>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</si>
  <si>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</si>
  <si>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</si>
  <si>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</si>
  <si>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</si>
  <si>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</si>
  <si>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</si>
  <si>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</si>
  <si>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</si>
  <si>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</si>
  <si>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</si>
  <si>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</si>
  <si>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</si>
  <si>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</si>
  <si>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</si>
  <si>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</si>
  <si>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</si>
  <si>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</si>
  <si>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</si>
  <si>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</si>
  <si>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</si>
  <si>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</si>
  <si>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</si>
  <si>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</si>
  <si>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</si>
  <si>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</si>
  <si>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</si>
  <si>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</si>
  <si>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</si>
  <si>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</si>
  <si>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</si>
  <si>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</si>
  <si>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</si>
  <si>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</si>
  <si>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</si>
  <si>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</si>
  <si>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</si>
  <si>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</si>
  <si>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</si>
  <si>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</si>
  <si>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</si>
  <si>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</si>
  <si>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</si>
  <si>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</si>
  <si>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</si>
  <si>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</si>
  <si>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</si>
  <si>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</si>
  <si>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</si>
  <si>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</si>
  <si>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</si>
  <si>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</si>
  <si>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</si>
  <si>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</si>
  <si>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</si>
  <si>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</si>
  <si>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</si>
  <si>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</si>
  <si>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</si>
  <si>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</si>
  <si>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</si>
  <si>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</si>
  <si>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</si>
  <si>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</si>
  <si>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</si>
  <si>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</si>
  <si>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</si>
  <si>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</si>
  <si>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</si>
  <si>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</si>
  <si>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</si>
  <si>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</si>
  <si>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</si>
  <si>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</si>
  <si>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</si>
  <si>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</si>
  <si>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</si>
  <si>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</si>
  <si>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</si>
  <si>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</si>
  <si>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</si>
  <si>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</si>
  <si>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</si>
  <si>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</si>
  <si>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</si>
  <si>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</si>
  <si>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</si>
  <si>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</si>
  <si>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</si>
  <si>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</si>
  <si>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</si>
  <si>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</si>
  <si>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</si>
  <si>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</si>
  <si>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</si>
  <si>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</si>
  <si>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</si>
  <si>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</si>
  <si>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</si>
  <si>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</si>
  <si>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</si>
  <si>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</si>
  <si>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</si>
  <si>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</si>
  <si>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</si>
  <si>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</si>
  <si>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</si>
  <si>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</si>
  <si>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</si>
  <si>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</si>
  <si>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</si>
  <si>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</si>
  <si>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</si>
  <si>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</si>
  <si>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</si>
  <si>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</si>
  <si>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</si>
  <si>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</si>
  <si>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</si>
  <si>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</si>
  <si>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</si>
  <si>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</si>
  <si>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</si>
  <si>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</si>
  <si>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</si>
  <si>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</si>
  <si>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</si>
  <si>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</si>
  <si>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</si>
  <si>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</si>
  <si>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</si>
  <si>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</si>
  <si>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</si>
  <si>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</si>
  <si>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</si>
  <si>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</si>
  <si>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</si>
  <si>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</si>
  <si>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</si>
  <si>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</si>
  <si>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</si>
  <si>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</si>
  <si>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</si>
  <si>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</si>
  <si>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</si>
  <si>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</si>
  <si>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</si>
  <si>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</si>
  <si>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</si>
  <si>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</si>
  <si>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</si>
  <si>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</si>
  <si>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</si>
  <si>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</si>
  <si>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</si>
  <si>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</si>
  <si>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</si>
  <si>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</si>
  <si>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</si>
  <si>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</si>
  <si>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</si>
  <si>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</si>
  <si>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</si>
  <si>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</si>
  <si>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</si>
  <si>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</si>
  <si>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</si>
  <si>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</si>
  <si>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</si>
  <si>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</si>
  <si>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</si>
  <si>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</si>
  <si>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</si>
  <si>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</si>
  <si>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</si>
  <si>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</si>
  <si>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</si>
  <si>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</si>
  <si>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</si>
  <si>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</si>
  <si>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</si>
  <si>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</si>
  <si>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</si>
  <si>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</si>
  <si>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</si>
  <si>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</si>
  <si>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</si>
  <si>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</si>
  <si>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</si>
  <si>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</si>
  <si>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</si>
  <si>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</si>
  <si>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</si>
  <si>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</si>
  <si>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</si>
  <si>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</si>
  <si>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</si>
  <si>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</si>
  <si>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</si>
  <si>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</si>
  <si>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</si>
  <si>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</si>
  <si>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</si>
  <si>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</si>
  <si>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</si>
  <si>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</si>
  <si>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</si>
  <si>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</si>
  <si>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</si>
  <si>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</si>
  <si>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</si>
  <si>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</si>
  <si>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</si>
  <si>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</si>
  <si>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</si>
  <si>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</si>
  <si>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</si>
  <si>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</si>
  <si>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</si>
  <si>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</si>
  <si>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</si>
  <si>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</si>
  <si>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</si>
  <si>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</si>
  <si>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</si>
  <si>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</si>
  <si>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</si>
  <si>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</si>
  <si>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</si>
  <si>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</si>
  <si>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</si>
  <si>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</si>
  <si>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</si>
  <si>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</si>
  <si>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</si>
  <si>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</si>
  <si>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</si>
  <si>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</si>
  <si>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</si>
  <si>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</si>
  <si>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</si>
  <si>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</si>
  <si>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</si>
  <si>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</si>
  <si>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</si>
  <si>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</si>
  <si>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</si>
  <si>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</si>
  <si>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</si>
  <si>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</si>
  <si>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</si>
  <si>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</si>
  <si>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</si>
  <si>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</si>
  <si>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</si>
  <si>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</si>
  <si>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</si>
  <si>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</si>
  <si>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</si>
  <si>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</si>
  <si>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</si>
  <si>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</si>
  <si>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</si>
  <si>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</si>
  <si>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</si>
  <si>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</si>
  <si>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</si>
  <si>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</si>
  <si>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</si>
  <si>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</si>
  <si>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</si>
  <si>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</si>
  <si>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</si>
  <si>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</si>
  <si>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</si>
  <si>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</si>
  <si>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</si>
  <si>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</si>
  <si>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</si>
  <si>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</si>
  <si>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</si>
  <si>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</si>
  <si>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</si>
  <si>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</si>
  <si>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</si>
  <si>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</si>
  <si>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</si>
  <si>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</si>
  <si>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</si>
  <si>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</si>
  <si>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</si>
  <si>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</si>
  <si>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</si>
  <si>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</si>
  <si>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</si>
  <si>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</si>
  <si>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</si>
  <si>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</si>
  <si>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</si>
  <si>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</si>
  <si>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</si>
  <si>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</si>
  <si>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</si>
  <si>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</si>
  <si>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</si>
  <si>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</si>
  <si>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</si>
  <si>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</si>
  <si>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</si>
  <si>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</si>
  <si>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</si>
  <si>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</si>
  <si>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</si>
  <si>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</si>
  <si>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</si>
  <si>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</si>
  <si>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</si>
  <si>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</si>
  <si>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</si>
  <si>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</si>
  <si>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</si>
  <si>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</si>
  <si>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</si>
  <si>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</si>
  <si>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</si>
  <si>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</si>
  <si>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</si>
  <si>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</si>
  <si>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</si>
  <si>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</si>
  <si>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</si>
  <si>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</si>
  <si>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</si>
  <si>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</si>
  <si>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</si>
  <si>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</si>
  <si>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</si>
  <si>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</si>
  <si>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</si>
  <si>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</si>
  <si>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</si>
  <si>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</si>
  <si>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</si>
  <si>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</si>
  <si>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</si>
  <si>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</si>
  <si>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</si>
  <si>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</si>
  <si>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</si>
  <si>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</si>
  <si>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</si>
  <si>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</si>
  <si>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</si>
  <si>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</si>
  <si>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</si>
  <si>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</si>
  <si>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</si>
  <si>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</si>
  <si>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</si>
  <si>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</si>
  <si>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</si>
  <si>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</si>
  <si>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</si>
  <si>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</si>
  <si>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</si>
  <si>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</si>
  <si>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</si>
  <si>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</si>
  <si>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</si>
  <si>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</si>
  <si>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</si>
  <si>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</si>
  <si>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</si>
  <si>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</si>
  <si>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</si>
  <si>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</si>
  <si>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</si>
  <si>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</si>
  <si>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</si>
  <si>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</si>
  <si>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</si>
  <si>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</si>
  <si>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</si>
  <si>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</si>
  <si>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</si>
  <si>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</si>
  <si>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</si>
  <si>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</si>
  <si>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</si>
  <si>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</si>
  <si>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</si>
  <si>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</si>
  <si>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</si>
  <si>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</si>
  <si>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</si>
  <si>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</si>
  <si>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</si>
  <si>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</si>
  <si>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</si>
  <si>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</si>
  <si>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</si>
  <si>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</si>
  <si>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</si>
  <si>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</si>
  <si>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</si>
  <si>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</si>
  <si>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</si>
  <si>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</si>
  <si>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</si>
  <si>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</si>
  <si>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</si>
  <si>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</si>
  <si>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</si>
  <si>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</si>
  <si>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</si>
  <si>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</si>
  <si>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</si>
  <si>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</si>
  <si>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</si>
  <si>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</si>
  <si>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</si>
  <si>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</si>
  <si>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</si>
  <si>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</si>
  <si>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</si>
  <si>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</si>
  <si>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</si>
  <si>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</si>
  <si>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</si>
  <si>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</si>
  <si>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</si>
  <si>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</si>
  <si>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</si>
  <si>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</si>
  <si>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</si>
  <si>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</si>
  <si>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</si>
  <si>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</si>
  <si>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</si>
  <si>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</si>
  <si>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</si>
  <si>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</si>
  <si>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</si>
  <si>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</si>
  <si>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</si>
  <si>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</si>
  <si>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</si>
  <si>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</si>
  <si>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</si>
  <si>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</si>
  <si>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</si>
  <si>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</si>
  <si>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</si>
  <si>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</si>
  <si>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</si>
  <si>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</si>
  <si>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</si>
  <si>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</si>
  <si>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</si>
  <si>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</si>
  <si>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</si>
  <si>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</si>
  <si>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</si>
  <si>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</si>
  <si>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</si>
  <si>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</si>
  <si>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</si>
  <si>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</si>
  <si>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</si>
  <si>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</si>
  <si>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</si>
  <si>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</si>
  <si>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</si>
  <si>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</si>
  <si>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</si>
  <si>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</si>
  <si>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</si>
  <si>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</si>
  <si>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</si>
  <si>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</si>
  <si>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</si>
  <si>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</si>
  <si>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</si>
  <si>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</si>
  <si>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</si>
  <si>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</si>
  <si>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</si>
  <si>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</si>
  <si>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</si>
  <si>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</si>
  <si>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</si>
  <si>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</si>
  <si>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</si>
  <si>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</si>
  <si>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</si>
  <si>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</si>
  <si>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</si>
  <si>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</si>
  <si>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</si>
  <si>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</si>
  <si>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</si>
  <si>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</si>
  <si>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</si>
  <si>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</si>
  <si>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</si>
  <si>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</si>
  <si>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</si>
  <si>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</si>
  <si>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</si>
  <si>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</si>
  <si>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</si>
  <si>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</si>
  <si>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</si>
  <si>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</si>
  <si>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</si>
  <si>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</si>
  <si>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</si>
  <si>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</si>
  <si>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</si>
  <si>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</si>
  <si>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</si>
  <si>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</si>
  <si>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</si>
  <si>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</si>
  <si>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</si>
  <si>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</si>
  <si>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</si>
  <si>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</si>
  <si>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</si>
  <si>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</si>
  <si>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</si>
  <si>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</si>
  <si>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</si>
  <si>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</si>
  <si>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</si>
  <si>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</si>
  <si>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</si>
  <si>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</si>
  <si>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</si>
  <si>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</si>
  <si>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</si>
  <si>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</si>
  <si>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</si>
  <si>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</si>
  <si>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</si>
  <si>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</si>
  <si>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</si>
  <si>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</si>
  <si>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</si>
  <si>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</si>
  <si>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</si>
  <si>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</si>
  <si>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</si>
  <si>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</si>
  <si>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</si>
  <si>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</si>
  <si>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</si>
  <si>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</si>
  <si>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</si>
  <si>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</si>
  <si>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</si>
  <si>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</si>
  <si>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</si>
  <si>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</si>
  <si>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</si>
  <si>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</si>
  <si>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</si>
  <si>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</si>
  <si>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</si>
  <si>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</si>
  <si>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</si>
  <si>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</si>
  <si>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</si>
  <si>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</si>
  <si>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</si>
  <si>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</si>
  <si>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</si>
  <si>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</si>
  <si>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</si>
  <si>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</si>
  <si>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</si>
  <si>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</si>
  <si>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</si>
  <si>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</si>
  <si>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</si>
  <si>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</si>
  <si>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</si>
  <si>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</si>
  <si>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</si>
  <si>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</si>
  <si>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</si>
  <si>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</si>
  <si>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</si>
  <si>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</si>
  <si>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</si>
  <si>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</si>
  <si>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</si>
  <si>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</si>
  <si>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</si>
  <si>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</si>
  <si>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</si>
  <si>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</si>
  <si>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</si>
  <si>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</si>
  <si>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</si>
  <si>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</si>
  <si>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</si>
  <si>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</si>
  <si>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</si>
  <si>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</si>
  <si>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</si>
  <si>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</si>
  <si>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</si>
  <si>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</si>
  <si>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</si>
  <si>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</si>
  <si>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</si>
  <si>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</si>
  <si>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</si>
  <si>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</si>
  <si>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</si>
  <si>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</si>
  <si>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</si>
  <si>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</si>
  <si>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</si>
  <si>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</si>
  <si>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</si>
  <si>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</si>
  <si>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</si>
  <si>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</si>
  <si>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</si>
  <si>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</si>
  <si>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</si>
  <si>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</si>
  <si>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</si>
  <si>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</si>
  <si>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</si>
  <si>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</si>
  <si>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</si>
  <si>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</si>
  <si>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</si>
  <si>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</si>
  <si>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</si>
  <si>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</si>
  <si>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</si>
  <si>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</si>
  <si>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</si>
  <si>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</si>
  <si>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</si>
  <si>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</si>
  <si>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</si>
  <si>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</si>
  <si>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</si>
  <si>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</si>
  <si>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</si>
  <si>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</si>
  <si>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</si>
  <si>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</si>
  <si>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</si>
  <si>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</si>
  <si>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</si>
  <si>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</si>
  <si>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</si>
  <si>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</si>
  <si>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</si>
  <si>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</si>
  <si>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</si>
  <si>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</si>
  <si>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</si>
  <si>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</si>
  <si>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</si>
  <si>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</si>
  <si>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</si>
  <si>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</si>
  <si>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</si>
  <si>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</si>
  <si>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</si>
  <si>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</si>
  <si>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</si>
  <si>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</si>
  <si>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</si>
  <si>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</si>
  <si>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</si>
  <si>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</si>
  <si>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</si>
  <si>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</si>
  <si>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</si>
  <si>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</si>
  <si>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</si>
  <si>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</si>
  <si>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</si>
  <si>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</si>
  <si>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</si>
  <si>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</si>
  <si>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</si>
  <si>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</si>
  <si>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</si>
  <si>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</si>
  <si>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</si>
  <si>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</si>
  <si>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</si>
  <si>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</si>
  <si>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</si>
  <si>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</si>
  <si>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</si>
  <si>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</si>
  <si>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</si>
  <si>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</si>
  <si>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</si>
  <si>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</si>
  <si>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</si>
  <si>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</si>
  <si>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</si>
  <si>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</si>
  <si>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</si>
  <si>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</si>
  <si>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</si>
  <si>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</si>
  <si>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</si>
  <si>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</si>
  <si>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</si>
  <si>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</si>
  <si>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</si>
  <si>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</si>
  <si>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</si>
  <si>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</si>
  <si>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</si>
  <si>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</si>
  <si>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</si>
  <si>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</si>
  <si>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</si>
  <si>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</si>
  <si>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</si>
  <si>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</si>
  <si>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</si>
  <si>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</si>
  <si>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</si>
  <si>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</si>
  <si>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</si>
  <si>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</si>
  <si>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</si>
  <si>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</si>
  <si>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</si>
  <si>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</si>
  <si>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</si>
  <si>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</si>
  <si>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</si>
  <si>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</si>
  <si>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</si>
  <si>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</si>
  <si>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</si>
  <si>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</si>
  <si>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</si>
  <si>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</si>
  <si>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</si>
  <si>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</si>
  <si>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</si>
  <si>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</si>
  <si>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</si>
  <si>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</si>
  <si>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</si>
  <si>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</si>
  <si>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</si>
  <si>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</si>
  <si>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</si>
  <si>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</si>
  <si>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</si>
  <si>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</si>
  <si>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</si>
  <si>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</si>
  <si>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</si>
  <si>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</si>
  <si>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</si>
  <si>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</si>
  <si>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</si>
  <si>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</si>
  <si>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</si>
  <si>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</si>
  <si>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</si>
  <si>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</si>
  <si>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</si>
  <si>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</si>
  <si>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</si>
  <si>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</si>
  <si>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</si>
  <si>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</si>
  <si>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</si>
  <si>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</si>
  <si>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</si>
  <si>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</si>
  <si>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</si>
  <si>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</si>
  <si>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</si>
  <si>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</si>
  <si>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</si>
  <si>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</si>
  <si>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</si>
  <si>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</si>
  <si>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</si>
  <si>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</si>
  <si>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</si>
  <si>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</si>
  <si>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</si>
  <si>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</si>
  <si>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</si>
  <si>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</si>
  <si>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</si>
  <si>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</si>
  <si>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</si>
  <si>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</si>
  <si>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</si>
  <si>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</si>
  <si>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</si>
  <si>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</si>
  <si>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</si>
  <si>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</si>
  <si>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</si>
  <si>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</si>
  <si>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</si>
  <si>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</si>
  <si>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</si>
  <si>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</si>
  <si>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</si>
  <si>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</si>
  <si>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</si>
  <si>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</si>
  <si>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</si>
  <si>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</si>
  <si>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</si>
  <si>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</si>
  <si>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</si>
  <si>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</si>
  <si>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</si>
  <si>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</si>
  <si>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</si>
  <si>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</si>
  <si>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</si>
  <si>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</si>
  <si>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</si>
  <si>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</si>
  <si>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</si>
  <si>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</si>
  <si>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</si>
  <si>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</si>
  <si>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</si>
  <si>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</si>
  <si>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</si>
  <si>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</si>
  <si>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</si>
  <si>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</si>
  <si>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</si>
  <si>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</si>
  <si>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</si>
  <si>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</si>
  <si>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</si>
  <si>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</si>
  <si>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</si>
  <si>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</si>
  <si>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</si>
  <si>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</si>
  <si>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</si>
  <si>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</si>
  <si>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</si>
  <si>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</si>
  <si>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</si>
  <si>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</si>
  <si>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</si>
  <si>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</si>
  <si>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</si>
  <si>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</si>
  <si>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</si>
  <si>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</si>
  <si>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</si>
  <si>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</si>
  <si>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</si>
  <si>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</si>
  <si>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</si>
  <si>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</si>
  <si>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</si>
  <si>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</si>
  <si>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</si>
  <si>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</si>
  <si>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</si>
  <si>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</si>
  <si>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</si>
  <si>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</si>
  <si>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</si>
  <si>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</si>
  <si>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</si>
  <si>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</si>
  <si>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</si>
  <si>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</si>
  <si>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</si>
  <si>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</si>
  <si>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</si>
  <si>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</si>
  <si>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</si>
  <si>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</si>
  <si>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</si>
  <si>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</si>
  <si>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</si>
  <si>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</si>
  <si>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</si>
  <si>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</si>
  <si>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</si>
  <si>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</si>
  <si>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</si>
  <si>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</si>
  <si>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</si>
  <si>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</si>
  <si>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</si>
  <si>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</si>
  <si>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</si>
  <si>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</si>
  <si>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</si>
  <si>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</si>
  <si>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</si>
  <si>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</si>
  <si>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</si>
  <si>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</si>
  <si>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</si>
  <si>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</si>
  <si>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</si>
  <si>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</si>
  <si>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</si>
  <si>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</si>
  <si>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</si>
  <si>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</si>
  <si>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</si>
  <si>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</si>
  <si>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</si>
  <si>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</si>
  <si>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</si>
  <si>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</si>
  <si>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</si>
  <si>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</si>
  <si>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</si>
  <si>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</si>
  <si>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</si>
  <si>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</si>
  <si>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</si>
  <si>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</si>
  <si>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</si>
  <si>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</si>
  <si>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</si>
  <si>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</si>
  <si>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</si>
  <si>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</si>
  <si>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</si>
  <si>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</si>
  <si>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</si>
  <si>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</si>
  <si>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</si>
  <si>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</si>
  <si>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</si>
  <si>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</si>
  <si>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</si>
  <si>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</si>
  <si>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</si>
  <si>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</si>
  <si>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</si>
  <si>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</si>
  <si>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</si>
  <si>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</si>
  <si>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</si>
  <si>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</si>
  <si>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</si>
  <si>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</si>
  <si>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</si>
  <si>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</si>
  <si>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</si>
  <si>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</si>
  <si>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</si>
  <si>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</si>
  <si>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</si>
  <si>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</si>
  <si>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</si>
  <si>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</si>
  <si>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</si>
  <si>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</si>
  <si>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</si>
  <si>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</si>
  <si>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</si>
  <si>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</si>
  <si>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</si>
  <si>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</si>
  <si>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</si>
  <si>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</si>
  <si>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</si>
  <si>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</si>
  <si>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</si>
  <si>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</si>
  <si>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</si>
  <si>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</si>
  <si>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</si>
  <si>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</si>
  <si>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</si>
  <si>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</si>
  <si>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</si>
  <si>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</si>
  <si>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</si>
  <si>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</si>
  <si>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</si>
  <si>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</si>
  <si>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</si>
  <si>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</si>
  <si>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</si>
  <si>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</si>
  <si>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</si>
  <si>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</si>
  <si>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</si>
  <si>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</si>
  <si>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</si>
  <si>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</si>
  <si>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</si>
  <si>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</si>
  <si>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</si>
  <si>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</si>
  <si>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</si>
  <si>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</si>
  <si>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</si>
  <si>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</si>
  <si>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</si>
  <si>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</si>
  <si>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</si>
  <si>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</si>
  <si>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</si>
  <si>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</si>
  <si>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</si>
  <si>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</si>
  <si>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</si>
  <si>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</si>
  <si>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</si>
  <si>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</si>
  <si>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</si>
  <si>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</si>
  <si>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</si>
  <si>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</si>
  <si>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</si>
  <si>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</si>
  <si>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</si>
  <si>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</si>
  <si>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</si>
  <si>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</si>
  <si>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</si>
  <si>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</si>
  <si>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</si>
  <si>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</si>
  <si>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</si>
  <si>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</si>
  <si>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</si>
  <si>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</si>
  <si>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</si>
  <si>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</si>
  <si>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</si>
  <si>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</si>
  <si>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</si>
  <si>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</si>
  <si>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</si>
  <si>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</si>
  <si>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</si>
  <si>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</si>
  <si>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</si>
  <si>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</si>
  <si>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</si>
  <si>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</si>
  <si>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</si>
  <si>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</si>
  <si>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</si>
  <si>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</si>
  <si>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</si>
  <si>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</si>
  <si>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</si>
  <si>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</si>
  <si>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</si>
  <si>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</si>
  <si>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</si>
  <si>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</si>
  <si>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</si>
  <si>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</si>
  <si>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</si>
  <si>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</si>
  <si>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</si>
  <si>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</si>
  <si>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</si>
  <si>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</si>
  <si>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</si>
  <si>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</si>
  <si>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</si>
  <si>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</si>
  <si>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</si>
  <si>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</si>
  <si>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</si>
  <si>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</si>
  <si>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</si>
  <si>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</si>
  <si>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</si>
  <si>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</si>
  <si>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</si>
  <si>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</si>
  <si>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</si>
  <si>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</si>
  <si>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</si>
  <si>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</si>
  <si>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</si>
  <si>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</si>
  <si>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</si>
  <si>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</si>
  <si>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</si>
  <si>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</si>
  <si>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</si>
  <si>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</si>
  <si>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</si>
  <si>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</si>
  <si>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</si>
  <si>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</si>
  <si>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</si>
  <si>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</si>
  <si>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</si>
  <si>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</si>
  <si>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</si>
  <si>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</si>
  <si>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</si>
  <si>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</si>
  <si>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</si>
  <si>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</si>
  <si>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</si>
  <si>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</si>
  <si>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</si>
  <si>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</si>
  <si>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</si>
  <si>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</si>
  <si>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</si>
  <si>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</si>
  <si>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</si>
  <si>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</si>
  <si>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</si>
  <si>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</si>
  <si>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</si>
  <si>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</si>
  <si>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</si>
  <si>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</si>
  <si>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</si>
  <si>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</si>
  <si>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</si>
  <si>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</si>
  <si>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</si>
  <si>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</si>
  <si>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</si>
  <si>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</si>
  <si>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</si>
  <si>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</si>
  <si>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</si>
  <si>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</si>
  <si>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</si>
  <si>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</si>
  <si>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</si>
  <si>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</si>
  <si>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</si>
  <si>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</si>
  <si>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</si>
  <si>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</si>
  <si>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</si>
  <si>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</si>
  <si>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</si>
  <si>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</si>
  <si>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</si>
  <si>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</si>
  <si>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</si>
  <si>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</si>
  <si>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</si>
  <si>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</si>
  <si>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</si>
  <si>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</si>
  <si>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</si>
  <si>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</si>
  <si>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</si>
  <si>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</si>
  <si>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</si>
  <si>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</si>
  <si>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</si>
  <si>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</si>
  <si>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</si>
  <si>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</si>
  <si>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</si>
  <si>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</si>
  <si>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</si>
  <si>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</si>
  <si>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</si>
  <si>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</si>
  <si>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</si>
  <si>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</si>
  <si>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</si>
  <si>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</si>
  <si>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</si>
  <si>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</si>
  <si>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</si>
  <si>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</si>
  <si>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</si>
  <si>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</si>
  <si>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</si>
  <si>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</si>
  <si>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</si>
  <si>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</si>
  <si>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</si>
  <si>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</si>
  <si>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</si>
  <si>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</si>
  <si>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</si>
  <si>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</si>
  <si>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</si>
  <si>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</si>
  <si>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</si>
  <si>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</si>
  <si>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</si>
  <si>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</si>
  <si>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</si>
  <si>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</si>
  <si>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</si>
  <si>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</si>
  <si>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</si>
  <si>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</si>
  <si>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</si>
  <si>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</si>
  <si>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</si>
  <si>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</si>
  <si>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</si>
  <si>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</si>
  <si>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</si>
  <si>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</si>
  <si>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</si>
  <si>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</si>
  <si>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</si>
  <si>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</si>
  <si>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</si>
  <si>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</si>
  <si>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</si>
  <si>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</si>
  <si>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</si>
  <si>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</si>
  <si>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</si>
  <si>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</si>
  <si>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</si>
  <si>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</si>
  <si>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</si>
  <si>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</si>
  <si>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</si>
  <si>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</si>
  <si>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</si>
  <si>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</si>
  <si>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</si>
  <si>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</si>
  <si>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</si>
  <si>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</si>
  <si>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</si>
  <si>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</si>
  <si>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</si>
  <si>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</si>
  <si>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</si>
  <si>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</si>
  <si>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</si>
  <si>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</si>
  <si>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</si>
  <si>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</si>
  <si>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</si>
  <si>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</si>
  <si>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</si>
  <si>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</si>
  <si>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</si>
  <si>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</si>
  <si>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</si>
  <si>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</si>
  <si>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</si>
  <si>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</si>
  <si>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</si>
  <si>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</si>
  <si>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</si>
  <si>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</si>
  <si>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</si>
  <si>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</si>
  <si>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</si>
  <si>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</si>
  <si>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</si>
  <si>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</si>
  <si>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</si>
  <si>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</si>
  <si>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</si>
  <si>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</si>
  <si>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</si>
  <si>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</si>
  <si>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</si>
  <si>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</si>
  <si>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</si>
  <si>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</si>
  <si>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</si>
  <si>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</si>
  <si>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</si>
  <si>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</si>
  <si>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</si>
  <si>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</si>
  <si>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</si>
  <si>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</si>
  <si>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</si>
  <si>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</si>
  <si>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</si>
  <si>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</si>
  <si>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</si>
  <si>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</si>
  <si>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</si>
  <si>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</si>
  <si>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</si>
  <si>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</si>
  <si>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</si>
  <si>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</si>
  <si>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</si>
  <si>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</si>
  <si>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</si>
  <si>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</si>
  <si>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</si>
  <si>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</si>
  <si>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</si>
  <si>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</si>
  <si>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</si>
  <si>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</si>
  <si>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</si>
  <si>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</si>
  <si>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</si>
  <si>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</si>
  <si>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</si>
  <si>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</si>
  <si>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</si>
  <si>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</si>
  <si>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</si>
  <si>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</si>
  <si>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</si>
  <si>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</si>
  <si>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</si>
  <si>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</si>
  <si>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</si>
  <si>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</si>
  <si>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</si>
  <si>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</si>
  <si>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</si>
  <si>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</si>
  <si>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</si>
  <si>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</si>
  <si>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</si>
  <si>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</si>
  <si>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</si>
  <si>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</si>
  <si>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</si>
  <si>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</si>
  <si>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</si>
  <si>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</si>
  <si>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</si>
  <si>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</si>
  <si>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</si>
  <si>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</si>
  <si>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</si>
  <si>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</si>
  <si>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</si>
  <si>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</si>
  <si>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</si>
  <si>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</si>
  <si>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</si>
  <si>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</si>
  <si>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</si>
  <si>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</si>
  <si>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</si>
  <si>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</si>
  <si>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</si>
  <si>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</si>
  <si>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</si>
  <si>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</si>
  <si>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</si>
  <si>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</si>
  <si>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</si>
  <si>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</si>
  <si>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</si>
  <si>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</si>
  <si>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</si>
  <si>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</si>
  <si>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</si>
  <si>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</si>
  <si>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</si>
  <si>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</si>
  <si>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</si>
  <si>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</si>
  <si>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</si>
  <si>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</si>
  <si>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</si>
  <si>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</si>
  <si>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</si>
  <si>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</si>
  <si>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</si>
  <si>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</si>
  <si>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</si>
  <si>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</si>
  <si>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</si>
  <si>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</si>
  <si>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</si>
  <si>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</si>
  <si>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</si>
  <si>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</si>
  <si>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</si>
  <si>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</si>
  <si>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</si>
  <si>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</si>
  <si>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</si>
  <si>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</si>
  <si>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</si>
  <si>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</si>
  <si>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</si>
  <si>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</si>
  <si>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</si>
  <si>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</si>
  <si>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</si>
  <si>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</si>
  <si>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</si>
  <si>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</si>
  <si>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</si>
  <si>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</si>
  <si>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</si>
  <si>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</si>
  <si>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</si>
  <si>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</si>
  <si>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</si>
  <si>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</si>
  <si>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</si>
  <si>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</si>
  <si>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</si>
  <si>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</si>
  <si>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</si>
  <si>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</si>
  <si>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</si>
  <si>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</si>
  <si>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</si>
  <si>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</si>
  <si>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</si>
  <si>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</si>
  <si>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</si>
  <si>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</si>
  <si>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</si>
  <si>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</si>
  <si>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</si>
  <si>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</si>
  <si>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</si>
  <si>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</si>
  <si>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</si>
  <si>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</si>
  <si>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</si>
  <si>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</si>
  <si>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</si>
  <si>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</si>
  <si>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</si>
  <si>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</si>
  <si>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</si>
  <si>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</si>
  <si>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</si>
  <si>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</si>
  <si>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</si>
  <si>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</si>
  <si>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</si>
  <si>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</si>
  <si>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</si>
  <si>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</si>
  <si>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</si>
  <si>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</si>
  <si>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</si>
  <si>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</si>
  <si>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</si>
  <si>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</si>
  <si>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</si>
  <si>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</si>
  <si>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</si>
  <si>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</si>
  <si>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</si>
  <si>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</si>
  <si>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</si>
  <si>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</si>
  <si>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</si>
  <si>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</si>
  <si>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</si>
  <si>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</si>
  <si>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</si>
  <si>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</si>
  <si>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</si>
  <si>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</si>
  <si>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</si>
  <si>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</si>
  <si>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</si>
  <si>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</si>
  <si>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</si>
  <si>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</si>
  <si>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</si>
  <si>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</si>
  <si>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</si>
  <si>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</si>
  <si>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</si>
  <si>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</si>
  <si>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</si>
  <si>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</si>
  <si>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</si>
  <si>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</si>
  <si>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</si>
  <si>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</si>
  <si>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</si>
  <si>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</si>
  <si>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</si>
  <si>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</si>
  <si>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</si>
  <si>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</si>
  <si>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</si>
  <si>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</si>
  <si>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</si>
  <si>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</si>
  <si>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</si>
  <si>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</si>
  <si>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</si>
  <si>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</si>
  <si>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</si>
  <si>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</si>
  <si>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</si>
  <si>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</si>
  <si>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</si>
  <si>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</si>
  <si>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</si>
  <si>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</si>
  <si>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</si>
  <si>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</si>
  <si>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</si>
  <si>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</si>
  <si>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</si>
  <si>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</si>
  <si>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</si>
  <si>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</si>
  <si>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</si>
  <si>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</si>
  <si>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</si>
  <si>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</si>
  <si>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</si>
  <si>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</si>
  <si>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</si>
  <si>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</si>
  <si>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</si>
  <si>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</si>
  <si>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</si>
  <si>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</si>
  <si>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</si>
  <si>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</si>
  <si>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</si>
  <si>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</si>
  <si>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</si>
  <si>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</si>
  <si>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</si>
  <si>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</si>
  <si>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</si>
  <si>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</si>
  <si>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</si>
  <si>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</si>
  <si>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</si>
  <si>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</si>
  <si>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</si>
  <si>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</si>
  <si>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</si>
  <si>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</si>
  <si>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</si>
  <si>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</si>
  <si>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</si>
  <si>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</si>
  <si>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</si>
  <si>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</si>
  <si>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</si>
  <si>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</si>
  <si>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</si>
  <si>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</si>
  <si>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</si>
  <si>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</si>
  <si>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</si>
  <si>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</si>
  <si>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</si>
  <si>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</si>
  <si>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</si>
  <si>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</si>
  <si>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</si>
  <si>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</si>
  <si>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</si>
  <si>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</si>
  <si>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</si>
  <si>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</si>
  <si>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</si>
  <si>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</si>
  <si>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</si>
  <si>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</si>
  <si>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</si>
  <si>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</si>
  <si>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</si>
  <si>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</si>
  <si>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</si>
  <si>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</si>
  <si>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</si>
  <si>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</si>
  <si>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</si>
  <si>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</si>
  <si>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</si>
  <si>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</si>
  <si>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</si>
  <si>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</si>
  <si>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</si>
  <si>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</si>
  <si>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</si>
  <si>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</si>
  <si>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</si>
  <si>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</si>
  <si>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</si>
  <si>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</si>
  <si>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</si>
  <si>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</si>
  <si>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</si>
  <si>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</si>
  <si>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</si>
  <si>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</si>
  <si>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</si>
  <si>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</si>
  <si>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</si>
  <si>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</si>
  <si>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</si>
  <si>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</si>
  <si>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</si>
  <si>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</si>
  <si>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</si>
  <si>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</si>
  <si>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</si>
  <si>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</si>
  <si>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</si>
  <si>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</si>
  <si>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</si>
  <si>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</si>
  <si>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</si>
  <si>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</si>
  <si>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</si>
  <si>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</si>
  <si>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</si>
  <si>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</si>
  <si>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</si>
  <si>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</si>
  <si>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</si>
  <si>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</si>
  <si>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</si>
  <si>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</si>
  <si>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</si>
  <si>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</si>
  <si>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</si>
  <si>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</si>
  <si>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</si>
  <si>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</si>
  <si>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</si>
  <si>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</si>
  <si>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</si>
  <si>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</si>
  <si>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</si>
  <si>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</si>
  <si>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</si>
  <si>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</si>
  <si>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</si>
  <si>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</si>
  <si>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</si>
  <si>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</si>
  <si>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</si>
  <si>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</si>
  <si>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</si>
  <si>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</si>
  <si>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</si>
  <si>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</si>
  <si>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</si>
  <si>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</si>
  <si>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</si>
  <si>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</si>
  <si>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</si>
  <si>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</si>
  <si>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</si>
  <si>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</si>
  <si>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</si>
  <si>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</si>
  <si>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</si>
  <si>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</si>
  <si>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</si>
  <si>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</si>
  <si>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</si>
  <si>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</si>
  <si>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</si>
  <si>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</si>
  <si>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</si>
  <si>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</si>
  <si>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</si>
  <si>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</si>
  <si>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</si>
  <si>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</si>
  <si>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</si>
  <si>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</si>
  <si>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</si>
  <si>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</si>
  <si>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</si>
  <si>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</si>
  <si>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</si>
  <si>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</si>
  <si>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</si>
  <si>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</si>
  <si>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</si>
  <si>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</si>
  <si>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</si>
  <si>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</si>
  <si>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</si>
  <si>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</si>
  <si>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</si>
  <si>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</si>
  <si>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</si>
  <si>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</si>
  <si>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</si>
  <si>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</si>
  <si>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</si>
  <si>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</si>
  <si>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</si>
  <si>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</si>
  <si>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</si>
  <si>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</si>
  <si>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</si>
  <si>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</si>
  <si>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</si>
  <si>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</si>
  <si>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</si>
  <si>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</si>
  <si>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</si>
  <si>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</si>
  <si>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</si>
  <si>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</si>
  <si>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</si>
  <si>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</si>
  <si>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</si>
  <si>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</si>
  <si>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</si>
  <si>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</si>
  <si>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</si>
  <si>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</si>
  <si>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</si>
  <si>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</si>
  <si>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</si>
  <si>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</si>
  <si>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</si>
  <si>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</si>
  <si>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</si>
  <si>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</si>
  <si>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</si>
  <si>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</si>
  <si>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</si>
  <si>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</si>
  <si>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</si>
  <si>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</si>
  <si>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</si>
  <si>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</si>
  <si>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</si>
  <si>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</si>
  <si>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</si>
  <si>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</si>
  <si>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</si>
  <si>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</si>
  <si>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</si>
  <si>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</si>
  <si>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</si>
  <si>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</si>
  <si>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</si>
  <si>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</si>
  <si>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</si>
  <si>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</si>
  <si>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</si>
  <si>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</si>
  <si>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</si>
  <si>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</si>
  <si>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</si>
  <si>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</si>
  <si>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</si>
  <si>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</si>
  <si>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</si>
  <si>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</si>
  <si>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</si>
  <si>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</si>
  <si>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</si>
  <si>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</si>
  <si>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</si>
  <si>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</si>
  <si>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</si>
  <si>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</si>
  <si>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</si>
  <si>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</si>
  <si>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</si>
  <si>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</si>
  <si>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</si>
  <si>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</si>
  <si>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</si>
  <si>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</si>
  <si>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</si>
  <si>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</si>
  <si>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</si>
  <si>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</si>
  <si>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</si>
  <si>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</si>
  <si>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</si>
  <si>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</si>
  <si>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</si>
  <si>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</si>
  <si>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</si>
  <si>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</si>
  <si>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</si>
  <si>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</si>
  <si>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</si>
  <si>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</si>
  <si>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</si>
  <si>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</si>
  <si>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</si>
  <si>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</si>
  <si>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</si>
  <si>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</si>
  <si>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</si>
  <si>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</si>
  <si>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</si>
  <si>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</si>
  <si>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</si>
  <si>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</si>
  <si>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</si>
  <si>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</si>
  <si>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</si>
  <si>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</si>
  <si>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</si>
  <si>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</si>
  <si>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</si>
  <si>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</si>
  <si>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</si>
  <si>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</si>
  <si>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</si>
  <si>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</si>
  <si>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</si>
  <si>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</si>
  <si>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</si>
  <si>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</si>
  <si>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</si>
  <si>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</si>
  <si>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</si>
  <si>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</si>
  <si>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</si>
  <si>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</si>
  <si>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</si>
  <si>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</si>
  <si>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</si>
  <si>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</si>
  <si>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</si>
  <si>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</si>
  <si>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</si>
  <si>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</si>
  <si>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</si>
  <si>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</si>
  <si>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</si>
  <si>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</si>
  <si>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</si>
  <si>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</si>
  <si>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</si>
  <si>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</si>
  <si>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</si>
  <si>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</si>
  <si>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</si>
  <si>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</si>
  <si>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</si>
  <si>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</si>
  <si>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</si>
  <si>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</si>
  <si>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</si>
  <si>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</si>
  <si>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</si>
  <si>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</si>
  <si>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</si>
  <si>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</si>
  <si>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</si>
  <si>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</si>
  <si>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</si>
  <si>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</si>
  <si>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</si>
  <si>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</si>
  <si>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</si>
  <si>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</si>
  <si>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</si>
  <si>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</si>
  <si>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</si>
  <si>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</si>
  <si>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</si>
  <si>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</si>
  <si>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</si>
  <si>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</si>
  <si>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</si>
  <si>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</si>
  <si>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</si>
  <si>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</si>
  <si>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</si>
  <si>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</si>
  <si>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</si>
  <si>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</si>
  <si>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</si>
  <si>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</si>
  <si>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</si>
  <si>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</si>
  <si>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</si>
  <si>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</si>
  <si>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</si>
  <si>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</si>
  <si>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</si>
  <si>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</si>
  <si>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</si>
  <si>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</si>
  <si>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</si>
  <si>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</si>
  <si>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</si>
  <si>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</si>
  <si>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</si>
  <si>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</si>
  <si>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</si>
  <si>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</si>
  <si>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</si>
  <si>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</si>
  <si>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</si>
  <si>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</si>
  <si>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</si>
  <si>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</si>
  <si>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</si>
  <si>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</si>
  <si>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</si>
  <si>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</si>
  <si>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</si>
  <si>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</si>
  <si>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</si>
  <si>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</si>
  <si>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</si>
  <si>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</si>
  <si>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</si>
  <si>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</si>
  <si>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</si>
  <si>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</si>
  <si>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</si>
  <si>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</si>
  <si>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</si>
  <si>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</si>
  <si>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</si>
  <si>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</si>
  <si>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</si>
  <si>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</si>
  <si>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</si>
  <si>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</si>
  <si>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</si>
  <si>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</si>
  <si>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</si>
  <si>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</si>
  <si>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</si>
  <si>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</si>
  <si>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</si>
  <si>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</si>
  <si>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</si>
  <si>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</si>
  <si>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</si>
  <si>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</si>
  <si>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</si>
  <si>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</si>
  <si>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</si>
  <si>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</si>
  <si>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</si>
  <si>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</si>
  <si>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</si>
  <si>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</si>
  <si>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</si>
  <si>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</si>
  <si>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</si>
  <si>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</si>
  <si>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</si>
  <si>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</si>
  <si>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</si>
  <si>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</si>
  <si>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</si>
  <si>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</si>
  <si>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</si>
  <si>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</si>
  <si>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</si>
  <si>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</si>
  <si>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</si>
  <si>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</si>
  <si>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</si>
  <si>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</si>
  <si>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</si>
  <si>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</si>
  <si>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</si>
  <si>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</si>
  <si>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</si>
  <si>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</si>
  <si>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</si>
  <si>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</si>
  <si>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</si>
  <si>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</si>
  <si>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</si>
  <si>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</si>
  <si>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</si>
  <si>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</si>
  <si>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</si>
  <si>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</si>
  <si>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</si>
  <si>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</si>
  <si>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</si>
  <si>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</si>
  <si>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</si>
  <si>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</si>
  <si>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</si>
  <si>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</si>
  <si>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</si>
  <si>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</si>
  <si>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</si>
  <si>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</si>
  <si>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</si>
  <si>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</si>
  <si>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</si>
  <si>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</si>
  <si>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</si>
  <si>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</si>
  <si>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</si>
  <si>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</si>
  <si>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</si>
  <si>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</si>
  <si>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</si>
  <si>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</si>
  <si>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</si>
  <si>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</si>
  <si>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</si>
  <si>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</si>
  <si>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</si>
  <si>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</si>
  <si>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</si>
  <si>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</si>
  <si>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</si>
  <si>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</si>
  <si>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</si>
  <si>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</si>
  <si>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</si>
  <si>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</si>
  <si>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</si>
  <si>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</si>
  <si>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</si>
  <si>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</si>
  <si>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</si>
  <si>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</si>
  <si>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</si>
  <si>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</si>
  <si>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</si>
  <si>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</si>
  <si>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</si>
  <si>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</si>
  <si>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</si>
  <si>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</si>
  <si>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</si>
  <si>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</si>
  <si>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</si>
  <si>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</si>
  <si>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</si>
  <si>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</si>
  <si>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</si>
  <si>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</si>
  <si>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</si>
  <si>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</si>
  <si>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</si>
  <si>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</si>
  <si>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</si>
  <si>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</si>
  <si>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</si>
  <si>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</si>
  <si>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</si>
  <si>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</si>
  <si>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</si>
  <si>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</si>
  <si>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</si>
  <si>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</si>
  <si>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</si>
  <si>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</si>
  <si>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</si>
  <si>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</si>
  <si>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</si>
  <si>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</si>
  <si>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</si>
  <si>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</si>
  <si>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</si>
  <si>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</si>
  <si>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</si>
  <si>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</si>
  <si>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</si>
  <si>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</si>
  <si>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</si>
  <si>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</si>
  <si>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</si>
  <si>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</si>
  <si>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</si>
  <si>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</si>
  <si>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</si>
  <si>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</si>
  <si>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</si>
  <si>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</si>
  <si>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</si>
  <si>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</si>
  <si>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</si>
  <si>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</si>
  <si>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</si>
  <si>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</si>
  <si>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</si>
  <si>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</si>
  <si>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</si>
  <si>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</si>
  <si>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</si>
  <si>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</si>
  <si>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</si>
  <si>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</si>
  <si>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</si>
  <si>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</si>
  <si>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</si>
  <si>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</si>
  <si>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</si>
  <si>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</si>
  <si>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</si>
  <si>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</si>
  <si>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</si>
  <si>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</si>
  <si>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</si>
  <si>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</si>
  <si>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</si>
  <si>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</si>
  <si>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</si>
  <si>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</si>
  <si>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</si>
  <si>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</si>
  <si>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</si>
  <si>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</si>
  <si>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</si>
  <si>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</si>
  <si>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</si>
  <si>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</si>
  <si>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</si>
  <si>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</si>
  <si>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</si>
  <si>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</si>
  <si>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</si>
  <si>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</si>
  <si>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</si>
  <si>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</si>
  <si>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</si>
  <si>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</si>
  <si>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</si>
  <si>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</si>
  <si>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</si>
  <si>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</si>
  <si>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</si>
  <si>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</si>
  <si>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</si>
  <si>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</si>
  <si>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</si>
  <si>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</si>
  <si>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</si>
  <si>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</si>
  <si>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</si>
  <si>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</si>
  <si>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</si>
  <si>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</si>
  <si>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</si>
  <si>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</si>
  <si>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</si>
  <si>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</si>
  <si>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</si>
  <si>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</si>
  <si>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</si>
  <si>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</si>
  <si>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</si>
  <si>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</si>
  <si>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</si>
  <si>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</si>
  <si>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</si>
  <si>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</si>
  <si>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</si>
  <si>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</si>
  <si>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</si>
  <si>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</si>
  <si>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</si>
  <si>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</si>
  <si>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</si>
  <si>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</si>
  <si>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</si>
  <si>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</si>
  <si>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</si>
  <si>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</si>
  <si>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</si>
  <si>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</si>
  <si>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</si>
  <si>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</si>
  <si>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</si>
  <si>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</si>
  <si>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</si>
  <si>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</si>
  <si>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</si>
  <si>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</si>
  <si>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</si>
  <si>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</si>
  <si>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</si>
  <si>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</si>
  <si>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</si>
  <si>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</si>
  <si>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</si>
  <si>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</si>
  <si>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</si>
  <si>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</si>
  <si>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</si>
  <si>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</si>
  <si>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</si>
  <si>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</si>
  <si>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</si>
  <si>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</si>
  <si>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</si>
  <si>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</si>
  <si>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</si>
  <si>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</si>
  <si>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</si>
  <si>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</si>
  <si>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</si>
  <si>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</si>
  <si>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</si>
  <si>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</si>
  <si>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</si>
  <si>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</si>
  <si>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</si>
  <si>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</si>
  <si>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</si>
  <si>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</si>
  <si>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</si>
  <si>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</si>
  <si>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</si>
  <si>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</si>
  <si>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</si>
  <si>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</si>
  <si>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</si>
  <si>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</si>
  <si>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</si>
  <si>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</si>
  <si>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</si>
  <si>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</si>
  <si>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</si>
  <si>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</si>
  <si>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</si>
  <si>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</si>
  <si>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</si>
  <si>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</si>
  <si>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</si>
  <si>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</si>
  <si>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</si>
  <si>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</si>
  <si>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</si>
  <si>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</si>
  <si>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</si>
  <si>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</si>
  <si>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</si>
  <si>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</si>
  <si>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</si>
  <si>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</si>
  <si>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</si>
  <si>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</si>
  <si>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</si>
  <si>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</si>
  <si>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</si>
  <si>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</si>
  <si>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</si>
  <si>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</si>
  <si>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</si>
  <si>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</si>
  <si>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</si>
  <si>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</si>
  <si>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</si>
  <si>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</si>
  <si>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</si>
  <si>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</si>
  <si>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</si>
  <si>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</si>
  <si>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</si>
  <si>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</si>
  <si>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</si>
  <si>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</si>
  <si>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</si>
  <si>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</si>
  <si>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</si>
  <si>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</si>
  <si>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</si>
  <si>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</si>
  <si>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</si>
  <si>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</si>
  <si>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</si>
  <si>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</si>
  <si>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</si>
  <si>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</si>
  <si>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</si>
  <si>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</si>
  <si>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</si>
  <si>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</si>
  <si>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</si>
  <si>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</si>
  <si>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</si>
  <si>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</si>
  <si>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</si>
  <si>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</si>
  <si>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</si>
  <si>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</si>
  <si>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</si>
  <si>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</si>
  <si>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</si>
  <si>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</si>
  <si>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</si>
  <si>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</si>
  <si>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</si>
  <si>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</si>
  <si>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</si>
  <si>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</si>
  <si>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</si>
  <si>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</si>
  <si>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</si>
  <si>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</si>
  <si>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</si>
  <si>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</si>
  <si>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</si>
  <si>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</si>
  <si>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</si>
  <si>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</si>
  <si>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</si>
  <si>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</si>
  <si>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</si>
  <si>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</si>
  <si>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</si>
  <si>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</si>
  <si>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</si>
  <si>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</si>
  <si>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</si>
  <si>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</si>
  <si>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</si>
  <si>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</si>
  <si>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</si>
  <si>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</si>
  <si>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</si>
  <si>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</si>
  <si>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</si>
  <si>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</si>
  <si>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</si>
  <si>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</si>
  <si>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</si>
  <si>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</si>
  <si>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</si>
  <si>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</si>
  <si>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</si>
  <si>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</si>
  <si>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</si>
  <si>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</si>
  <si>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</si>
  <si>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</si>
  <si>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</si>
  <si>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</si>
  <si>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</si>
  <si>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</si>
  <si>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</si>
  <si>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</si>
  <si>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</si>
  <si>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</si>
  <si>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</si>
  <si>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</si>
  <si>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</si>
  <si>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</si>
  <si>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</si>
  <si>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</si>
  <si>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</si>
  <si>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</si>
  <si>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</si>
  <si>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</si>
  <si>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</si>
  <si>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</si>
  <si>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</si>
  <si>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</si>
  <si>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</si>
  <si>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</si>
  <si>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</si>
  <si>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</si>
  <si>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</si>
  <si>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</si>
  <si>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</si>
  <si>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</si>
  <si>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</si>
  <si>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</si>
  <si>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</si>
  <si>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</si>
  <si>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</si>
  <si>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</si>
  <si>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</si>
  <si>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</si>
  <si>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</si>
  <si>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</si>
  <si>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</si>
  <si>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</si>
  <si>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</si>
  <si>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</si>
  <si>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</si>
  <si>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</si>
  <si>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</si>
  <si>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</si>
  <si>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</si>
  <si>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</si>
  <si>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</si>
  <si>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</si>
  <si>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</si>
  <si>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</si>
  <si>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</si>
  <si>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</si>
  <si>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</si>
  <si>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</si>
  <si>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</si>
  <si>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</si>
  <si>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</si>
  <si>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</si>
  <si>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</si>
  <si>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</si>
  <si>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</si>
  <si>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</si>
  <si>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</si>
  <si>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</si>
  <si>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</si>
  <si>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</si>
  <si>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</si>
  <si>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</si>
  <si>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</si>
  <si>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</si>
  <si>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</si>
  <si>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</si>
  <si>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</si>
  <si>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</si>
  <si>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</si>
  <si>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</si>
  <si>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</si>
  <si>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</si>
  <si>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</si>
  <si>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</si>
  <si>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</si>
  <si>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</si>
  <si>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</si>
  <si>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</si>
  <si>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</si>
  <si>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</si>
  <si>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</si>
  <si>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</si>
  <si>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</si>
  <si>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</si>
  <si>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</si>
  <si>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</si>
  <si>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</si>
  <si>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</si>
  <si>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</si>
  <si>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</si>
  <si>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</si>
  <si>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</si>
  <si>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</si>
  <si>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</si>
  <si>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</si>
  <si>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</si>
  <si>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</si>
  <si>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</si>
  <si>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</si>
  <si>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</si>
  <si>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</si>
  <si>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</si>
  <si>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</si>
  <si>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</si>
  <si>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</si>
  <si>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</si>
  <si>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</si>
  <si>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</si>
  <si>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</si>
  <si>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</si>
  <si>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</si>
  <si>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</si>
  <si>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</si>
  <si>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</si>
  <si>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</si>
  <si>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</si>
  <si>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</si>
  <si>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</si>
  <si>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</si>
  <si>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</si>
  <si>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</si>
  <si>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</si>
  <si>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</si>
  <si>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</si>
  <si>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</si>
  <si>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</si>
  <si>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</si>
  <si>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</si>
  <si>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</si>
  <si>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</si>
  <si>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</si>
  <si>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</si>
  <si>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</si>
  <si>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</si>
  <si>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</si>
  <si>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</si>
  <si>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</si>
  <si>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</si>
  <si>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</si>
  <si>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</si>
  <si>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</si>
  <si>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</si>
  <si>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</si>
  <si>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</si>
  <si>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</si>
  <si>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</si>
  <si>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</si>
  <si>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</si>
  <si>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</si>
  <si>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</si>
  <si>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</si>
  <si>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</si>
  <si>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</si>
  <si>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</si>
  <si>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</si>
  <si>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</si>
  <si>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</si>
  <si>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</si>
  <si>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</si>
  <si>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</si>
  <si>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</si>
  <si>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</si>
  <si>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</si>
  <si>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</si>
  <si>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</si>
  <si>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</si>
  <si>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</si>
  <si>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</si>
  <si>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</si>
  <si>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</si>
  <si>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</si>
  <si>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</si>
  <si>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</si>
  <si>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</si>
  <si>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</si>
  <si>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</si>
  <si>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</si>
  <si>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</si>
  <si>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</si>
  <si>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</si>
  <si>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</si>
  <si>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</si>
  <si>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</si>
  <si>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</si>
  <si>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</si>
  <si>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</si>
  <si>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</si>
  <si>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</si>
  <si>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</si>
  <si>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</si>
  <si>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</si>
  <si>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</si>
  <si>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</si>
  <si>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</si>
  <si>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</si>
  <si>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</si>
  <si>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</si>
  <si>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</si>
  <si>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</si>
  <si>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</si>
  <si>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</si>
  <si>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</si>
  <si>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</si>
  <si>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</si>
  <si>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</si>
  <si>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</si>
  <si>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</si>
  <si>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</si>
  <si>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</si>
  <si>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</si>
  <si>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</si>
  <si>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</si>
  <si>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</si>
  <si>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</si>
  <si>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</si>
  <si>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</si>
  <si>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</si>
  <si>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</si>
  <si>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</si>
  <si>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</si>
  <si>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</si>
  <si>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</si>
  <si>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</si>
  <si>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</si>
  <si>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</si>
  <si>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</si>
  <si>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</si>
  <si>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</si>
  <si>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</si>
  <si>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</si>
  <si>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</si>
  <si>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</si>
  <si>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</si>
  <si>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</si>
  <si>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</si>
  <si>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</si>
  <si>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</si>
  <si>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</si>
  <si>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</si>
  <si>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</si>
  <si>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</si>
  <si>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</si>
  <si>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</si>
  <si>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</si>
  <si>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</si>
  <si>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</si>
  <si>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</si>
  <si>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</si>
  <si>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</si>
  <si>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</si>
  <si>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</si>
  <si>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</si>
  <si>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</si>
  <si>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</si>
  <si>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</si>
  <si>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</si>
  <si>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</si>
  <si>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</si>
  <si>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</si>
  <si>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</si>
  <si>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</si>
  <si>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</si>
  <si>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</si>
  <si>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</si>
  <si>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</si>
  <si>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</si>
  <si>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</si>
  <si>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</si>
  <si>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</si>
  <si>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</si>
  <si>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</si>
  <si>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</si>
  <si>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</si>
  <si>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</si>
  <si>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</si>
  <si>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</si>
  <si>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</si>
  <si>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</si>
  <si>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</si>
  <si>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</si>
  <si>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</si>
  <si>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</si>
  <si>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</si>
  <si>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</si>
  <si>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</si>
  <si>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</si>
  <si>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</si>
  <si>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</si>
  <si>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</si>
  <si>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</si>
  <si>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</si>
  <si>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</si>
  <si>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</si>
  <si>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</si>
  <si>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</si>
  <si>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</si>
  <si>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</si>
  <si>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</si>
  <si>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</si>
  <si>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</si>
  <si>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</si>
  <si>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</si>
  <si>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</si>
  <si>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</si>
  <si>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</si>
  <si>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</si>
  <si>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</si>
  <si>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</si>
  <si>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</si>
  <si>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</si>
  <si>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</si>
  <si>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</si>
  <si>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</si>
  <si>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</si>
  <si>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</si>
  <si>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</si>
  <si>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</si>
  <si>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</si>
  <si>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</si>
  <si>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</si>
  <si>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</si>
  <si>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</si>
  <si>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</si>
  <si>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</si>
  <si>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</si>
  <si>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</si>
  <si>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</si>
  <si>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</si>
  <si>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</si>
  <si>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</si>
  <si>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</si>
  <si>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</si>
  <si>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</si>
  <si>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</si>
  <si>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</si>
  <si>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</si>
  <si>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</si>
  <si>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</si>
  <si>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</si>
  <si>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</si>
  <si>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</si>
  <si>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</si>
  <si>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</si>
  <si>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</si>
  <si>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</si>
  <si>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</si>
  <si>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</si>
  <si>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</si>
  <si>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</si>
  <si>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</si>
  <si>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</si>
  <si>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</si>
  <si>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</si>
  <si>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</si>
  <si>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</si>
  <si>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</si>
  <si>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</si>
  <si>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</si>
  <si>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</si>
  <si>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</si>
  <si>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</si>
  <si>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</si>
  <si>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</si>
  <si>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</si>
  <si>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</si>
  <si>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</si>
  <si>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</si>
  <si>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</si>
  <si>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</si>
  <si>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</si>
  <si>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</si>
  <si>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</si>
  <si>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</si>
  <si>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</si>
  <si>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</si>
  <si>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</si>
  <si>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</si>
  <si>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</si>
  <si>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</si>
  <si>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</si>
  <si>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</si>
  <si>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</si>
  <si>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</si>
  <si>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</si>
  <si>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</si>
  <si>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</si>
  <si>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</si>
  <si>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</si>
  <si>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</si>
  <si>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</si>
  <si>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</si>
  <si>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</si>
  <si>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</si>
  <si>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</si>
  <si>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</si>
  <si>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</si>
  <si>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</si>
  <si>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</si>
  <si>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</si>
  <si>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</si>
  <si>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</si>
  <si>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</si>
  <si>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</si>
  <si>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</si>
  <si>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</si>
  <si>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</si>
  <si>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</si>
  <si>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</si>
  <si>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</si>
  <si>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</si>
  <si>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</si>
  <si>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</si>
  <si>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</si>
  <si>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</si>
  <si>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</si>
  <si>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</si>
  <si>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</si>
  <si>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</si>
  <si>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</si>
  <si>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</si>
  <si>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</si>
  <si>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</si>
  <si>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</si>
  <si>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</si>
  <si>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</si>
  <si>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</si>
  <si>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</si>
  <si>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</si>
  <si>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</si>
  <si>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</si>
  <si>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</si>
  <si>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</si>
  <si>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</si>
  <si>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</si>
  <si>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</si>
  <si>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</si>
  <si>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</si>
  <si>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</si>
  <si>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</si>
  <si>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</si>
  <si>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</si>
  <si>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</si>
  <si>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</si>
  <si>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</si>
  <si>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</si>
  <si>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</si>
  <si>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</si>
  <si>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</si>
  <si>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</si>
  <si>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</si>
  <si>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</si>
  <si>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</si>
  <si>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</si>
  <si>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</si>
  <si>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</si>
  <si>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</si>
  <si>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</si>
  <si>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</si>
  <si>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</si>
  <si>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</si>
  <si>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</si>
  <si>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</si>
  <si>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</si>
  <si>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</si>
  <si>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</si>
  <si>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</si>
  <si>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</si>
  <si>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</si>
  <si>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</si>
  <si>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</si>
  <si>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</si>
  <si>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</si>
  <si>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</si>
  <si>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</si>
  <si>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</si>
  <si>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</si>
  <si>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</si>
  <si>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</si>
  <si>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</si>
  <si>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</si>
  <si>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</si>
  <si>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</si>
  <si>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</si>
  <si>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</si>
  <si>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</si>
  <si>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</si>
  <si>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</si>
  <si>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</si>
  <si>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</si>
  <si>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</si>
  <si>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</si>
  <si>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</si>
  <si>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</si>
  <si>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</si>
  <si>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</si>
  <si>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</si>
  <si>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</si>
  <si>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</si>
  <si>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</si>
  <si>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</si>
  <si>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</si>
  <si>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</si>
  <si>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</si>
  <si>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</si>
  <si>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</si>
  <si>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</si>
  <si>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</si>
  <si>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</si>
  <si>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</si>
  <si>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</si>
  <si>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</si>
  <si>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</si>
  <si>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</si>
  <si>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</si>
  <si>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</si>
  <si>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</si>
  <si>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</si>
  <si>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</si>
  <si>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</si>
  <si>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</si>
  <si>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</si>
  <si>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</si>
  <si>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</si>
  <si>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</si>
  <si>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</si>
  <si>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</si>
  <si>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</si>
  <si>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</si>
  <si>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</si>
  <si>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</si>
  <si>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</si>
  <si>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</si>
  <si>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</si>
  <si>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</si>
  <si>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</si>
  <si>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</si>
  <si>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</si>
  <si>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</si>
  <si>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</si>
  <si>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</si>
  <si>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</si>
  <si>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</si>
  <si>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</si>
  <si>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</si>
  <si>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</si>
  <si>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</si>
  <si>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</si>
  <si>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</si>
  <si>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</si>
  <si>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</si>
  <si>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</si>
  <si>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</si>
  <si>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</si>
  <si>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</si>
  <si>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</si>
  <si>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</si>
  <si>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</si>
  <si>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</si>
  <si>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</si>
  <si>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</si>
  <si>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</si>
  <si>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</si>
  <si>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</si>
  <si>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</si>
  <si>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</si>
  <si>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</si>
  <si>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</si>
  <si>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</si>
  <si>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</si>
  <si>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</si>
  <si>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</si>
  <si>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</si>
  <si>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</si>
  <si>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</si>
  <si>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</si>
  <si>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</si>
  <si>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</si>
  <si>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</si>
  <si>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</si>
  <si>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</si>
  <si>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</si>
  <si>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</si>
  <si>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</si>
  <si>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</si>
  <si>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</si>
  <si>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</si>
  <si>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</si>
  <si>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</si>
  <si>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</si>
  <si>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</si>
  <si>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</si>
  <si>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</si>
  <si>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</si>
  <si>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</si>
  <si>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</si>
  <si>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</si>
  <si>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</si>
  <si>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</si>
  <si>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</si>
  <si>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</si>
  <si>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</si>
  <si>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</si>
  <si>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</si>
  <si>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</si>
  <si>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</si>
  <si>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</si>
  <si>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</si>
  <si>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</si>
  <si>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</si>
  <si>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</si>
  <si>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</si>
  <si>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</si>
  <si>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</si>
  <si>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</si>
  <si>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</si>
  <si>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</si>
  <si>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</si>
  <si>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</si>
  <si>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</si>
  <si>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</si>
  <si>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</si>
  <si>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</si>
  <si>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</si>
  <si>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</si>
  <si>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</si>
  <si>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</si>
  <si>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</si>
  <si>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</si>
  <si>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</si>
  <si>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</si>
  <si>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</si>
  <si>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</si>
  <si>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</si>
  <si>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</si>
  <si>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</si>
  <si>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</si>
  <si>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</si>
  <si>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</si>
  <si>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</si>
  <si>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</si>
  <si>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</si>
  <si>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</si>
  <si>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</si>
  <si>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</si>
  <si>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</si>
  <si>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</si>
  <si>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</si>
  <si>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</si>
  <si>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</si>
  <si>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</si>
  <si>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</si>
  <si>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</si>
  <si>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</si>
  <si>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</si>
  <si>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</si>
  <si>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</si>
  <si>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</si>
  <si>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</si>
  <si>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</si>
  <si>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</si>
  <si>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</si>
  <si>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</si>
  <si>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</si>
  <si>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</si>
  <si>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</si>
  <si>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</si>
  <si>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</si>
  <si>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</si>
  <si>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</si>
  <si>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</si>
  <si>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</si>
  <si>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</si>
  <si>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</si>
  <si>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</si>
  <si>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</si>
  <si>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</si>
  <si>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</si>
  <si>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</si>
  <si>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</si>
  <si>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</si>
  <si>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</si>
  <si>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</si>
  <si>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</si>
  <si>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</si>
  <si>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</si>
  <si>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</si>
  <si>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</si>
  <si>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</si>
  <si>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</si>
  <si>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</si>
  <si>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</si>
  <si>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</si>
  <si>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</si>
  <si>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</si>
  <si>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</si>
  <si>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</si>
  <si>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</si>
  <si>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</si>
  <si>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</si>
  <si>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</si>
  <si>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</si>
  <si>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</si>
  <si>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</si>
  <si>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</si>
  <si>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</si>
  <si>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</si>
  <si>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</si>
  <si>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</si>
  <si>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</si>
  <si>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</si>
  <si>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</si>
  <si>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</si>
  <si>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</si>
  <si>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</si>
  <si>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</si>
  <si>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</si>
  <si>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</si>
  <si>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</si>
  <si>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</si>
  <si>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</si>
  <si>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</si>
  <si>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</si>
  <si>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</si>
  <si>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</si>
  <si>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</si>
  <si>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</si>
  <si>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</si>
  <si>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</si>
  <si>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</si>
  <si>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</si>
  <si>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</si>
  <si>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</si>
  <si>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</si>
  <si>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</si>
  <si>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</si>
  <si>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</si>
  <si>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</si>
  <si>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</si>
  <si>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</si>
  <si>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</si>
  <si>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</si>
  <si>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</si>
  <si>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</si>
  <si>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</si>
  <si>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</si>
  <si>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</si>
  <si>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</si>
  <si>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</si>
  <si>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</si>
  <si>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</si>
  <si>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</si>
  <si>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</si>
  <si>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</si>
  <si>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</si>
  <si>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</si>
  <si>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</si>
  <si>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</si>
  <si>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</si>
  <si>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</si>
  <si>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</si>
  <si>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</si>
  <si>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</si>
  <si>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</si>
  <si>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</si>
  <si>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</si>
  <si>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</si>
  <si>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</si>
  <si>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</si>
  <si>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</si>
  <si>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</si>
  <si>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</si>
  <si>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</si>
  <si>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</si>
  <si>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</si>
  <si>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</si>
  <si>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</si>
  <si>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</si>
  <si>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</si>
  <si>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</si>
  <si>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</si>
  <si>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</si>
  <si>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</si>
  <si>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</si>
  <si>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</si>
  <si>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</si>
  <si>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</si>
  <si>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</si>
  <si>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</si>
  <si>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</si>
  <si>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</si>
  <si>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</si>
  <si>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</si>
  <si>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</si>
  <si>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</si>
  <si>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</si>
  <si>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</si>
  <si>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</si>
  <si>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</si>
  <si>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</si>
  <si>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</si>
  <si>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</si>
  <si>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</si>
  <si>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</si>
  <si>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</si>
  <si>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</si>
  <si>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</si>
  <si>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</si>
  <si>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</si>
  <si>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</si>
  <si>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</si>
  <si>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</si>
  <si>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</si>
  <si>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</si>
  <si>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</si>
  <si>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</si>
  <si>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</si>
  <si>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</si>
  <si>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</si>
  <si>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</si>
  <si>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</si>
  <si>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</si>
  <si>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</si>
  <si>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</si>
  <si>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</si>
  <si>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</si>
  <si>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</si>
  <si>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</si>
  <si>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</si>
  <si>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</si>
  <si>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</si>
  <si>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</si>
  <si>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</si>
  <si>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</si>
  <si>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</si>
  <si>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</si>
  <si>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</si>
  <si>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</si>
  <si>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</si>
  <si>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</si>
  <si>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</si>
  <si>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</si>
  <si>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</si>
  <si>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</si>
  <si>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</si>
  <si>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</si>
  <si>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</si>
  <si>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</si>
  <si>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</si>
  <si>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</si>
  <si>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</si>
  <si>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</si>
  <si>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</si>
  <si>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</si>
  <si>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</si>
  <si>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</si>
  <si>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</si>
  <si>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</si>
  <si>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</si>
  <si>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</si>
  <si>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</si>
  <si>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</si>
  <si>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</si>
  <si>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</si>
  <si>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</si>
  <si>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</si>
  <si>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</si>
  <si>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</si>
  <si>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</si>
  <si>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</si>
  <si>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</si>
  <si>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</si>
  <si>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</si>
  <si>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</si>
  <si>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</si>
  <si>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</si>
  <si>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</si>
  <si>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</si>
  <si>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</si>
  <si>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</si>
  <si>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</si>
  <si>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</si>
  <si>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</si>
  <si>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</si>
  <si>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</si>
  <si>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</si>
  <si>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</si>
  <si>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</si>
  <si>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</si>
  <si>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</si>
  <si>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</si>
  <si>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</si>
  <si>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</si>
  <si>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</si>
  <si>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</si>
  <si>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</si>
  <si>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</si>
  <si>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</si>
  <si>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</si>
  <si>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</si>
  <si>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</si>
  <si>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</si>
  <si>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</si>
  <si>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</si>
  <si>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</si>
  <si>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</si>
  <si>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</si>
  <si>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</si>
  <si>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</si>
  <si>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</si>
  <si>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</si>
  <si>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</si>
  <si>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</si>
  <si>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</si>
  <si>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</si>
  <si>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</si>
  <si>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</si>
  <si>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</si>
  <si>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</si>
  <si>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</si>
  <si>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</si>
  <si>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</si>
  <si>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</si>
  <si>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</si>
  <si>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</si>
  <si>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</si>
  <si>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</si>
  <si>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</si>
  <si>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</si>
  <si>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</si>
  <si>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</si>
  <si>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</si>
  <si>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</si>
  <si>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</si>
  <si>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</si>
  <si>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</si>
  <si>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</si>
  <si>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</si>
  <si>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</si>
  <si>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</si>
  <si>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</si>
  <si>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</si>
  <si>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</si>
  <si>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</si>
  <si>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</si>
  <si>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</si>
  <si>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</si>
  <si>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</si>
  <si>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</si>
  <si>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</si>
  <si>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</si>
  <si>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</si>
  <si>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</si>
  <si>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</si>
  <si>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</si>
  <si>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</si>
  <si>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</si>
  <si>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</si>
  <si>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</si>
  <si>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</si>
  <si>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</si>
  <si>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</si>
  <si>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</si>
  <si>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</si>
  <si>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</si>
  <si>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</si>
  <si>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</si>
  <si>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</si>
  <si>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</si>
  <si>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</si>
  <si>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</si>
  <si>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</si>
  <si>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</si>
  <si>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</si>
  <si>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</si>
  <si>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</si>
  <si>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</si>
  <si>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</si>
  <si>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</si>
  <si>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</si>
  <si>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</si>
  <si>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</si>
  <si>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</si>
  <si>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</si>
  <si>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</si>
  <si>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</si>
  <si>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</si>
  <si>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</si>
  <si>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</si>
  <si>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</si>
  <si>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</si>
  <si>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</si>
  <si>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</si>
  <si>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</si>
  <si>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</si>
  <si>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</si>
  <si>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</si>
  <si>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</si>
  <si>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</si>
  <si>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</si>
  <si>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</si>
  <si>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</si>
  <si>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</si>
  <si>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</si>
  <si>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</si>
  <si>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</si>
  <si>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</si>
  <si>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</si>
  <si>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</si>
  <si>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</si>
  <si>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</si>
  <si>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</si>
  <si>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</si>
  <si>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</si>
  <si>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</si>
  <si>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</si>
  <si>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</si>
  <si>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</si>
  <si>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</si>
  <si>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</si>
  <si>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</si>
  <si>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</si>
  <si>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</si>
  <si>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</si>
  <si>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</si>
  <si>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</si>
  <si>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</si>
  <si>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</si>
  <si>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</si>
  <si>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</si>
  <si>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</si>
  <si>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</si>
  <si>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</si>
  <si>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</si>
  <si>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</si>
  <si>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</si>
  <si>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</si>
  <si>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</si>
  <si>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</si>
  <si>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</si>
  <si>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</si>
  <si>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</si>
  <si>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</si>
  <si>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</si>
  <si>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</si>
  <si>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</si>
  <si>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</si>
  <si>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</si>
  <si>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</si>
  <si>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</si>
  <si>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</si>
  <si>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</si>
  <si>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</si>
  <si>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</si>
  <si>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</si>
  <si>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</si>
  <si>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</si>
  <si>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</si>
  <si>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</si>
  <si>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</si>
  <si>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</si>
  <si>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</si>
  <si>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</si>
  <si>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</si>
  <si>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</si>
  <si>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</si>
  <si>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</si>
  <si>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</si>
  <si>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</si>
  <si>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</si>
  <si>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</si>
  <si>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</si>
  <si>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</si>
  <si>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</si>
  <si>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</si>
  <si>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</si>
  <si>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</si>
  <si>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</si>
  <si>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</si>
  <si>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</si>
  <si>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</si>
  <si>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</si>
  <si>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</si>
  <si>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</si>
  <si>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</si>
  <si>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</si>
  <si>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</si>
  <si>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</si>
  <si>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</si>
  <si>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</si>
  <si>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</si>
  <si>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</si>
  <si>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</si>
  <si>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</si>
  <si>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</si>
  <si>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</si>
  <si>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</si>
  <si>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</si>
  <si>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</si>
  <si>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</si>
  <si>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</si>
  <si>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</si>
  <si>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</si>
  <si>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</si>
  <si>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</si>
  <si>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</si>
  <si>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</si>
  <si>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</si>
  <si>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</si>
  <si>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</si>
  <si>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</si>
  <si>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</si>
  <si>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</si>
  <si>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</si>
  <si>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</si>
  <si>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</si>
  <si>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</si>
  <si>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</si>
  <si>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</si>
  <si>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</si>
  <si>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</si>
  <si>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</si>
  <si>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</si>
  <si>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</si>
  <si>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</si>
  <si>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</si>
  <si>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</si>
  <si>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</si>
  <si>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</si>
  <si>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</si>
  <si>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</si>
  <si>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</si>
  <si>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</si>
  <si>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</si>
  <si>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</si>
  <si>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</si>
  <si>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</si>
  <si>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</si>
  <si>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</si>
  <si>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</si>
  <si>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</si>
  <si>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</si>
  <si>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</si>
  <si>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</si>
  <si>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</si>
  <si>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</si>
  <si>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</si>
  <si>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</si>
  <si>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</si>
  <si>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</si>
  <si>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</si>
  <si>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</si>
  <si>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</si>
  <si>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</si>
  <si>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</si>
  <si>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</si>
  <si>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</si>
  <si>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</si>
  <si>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</si>
  <si>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</si>
  <si>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</si>
  <si>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</si>
  <si>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</si>
  <si>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</si>
  <si>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</si>
  <si>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</si>
  <si>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</si>
  <si>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</si>
  <si>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</si>
  <si>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</si>
  <si>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</si>
  <si>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</si>
  <si>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</si>
  <si>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</si>
  <si>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</si>
  <si>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</si>
  <si>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</si>
  <si>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</si>
  <si>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</si>
  <si>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</si>
  <si>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</si>
  <si>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</si>
  <si>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</si>
  <si>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</si>
  <si>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</si>
  <si>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</si>
  <si>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</si>
  <si>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</si>
  <si>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</si>
  <si>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</si>
  <si>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</si>
  <si>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</si>
  <si>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</si>
  <si>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</si>
  <si>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</si>
  <si>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</si>
  <si>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</si>
  <si>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</si>
  <si>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</si>
  <si>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</si>
  <si>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</si>
  <si>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</si>
  <si>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</si>
  <si>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</si>
  <si>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</si>
  <si>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</si>
  <si>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</si>
  <si>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</si>
  <si>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</si>
  <si>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</si>
  <si>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</si>
  <si>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</si>
  <si>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</si>
  <si>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</si>
  <si>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</si>
  <si>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</si>
  <si>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</si>
  <si>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</si>
  <si>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</si>
  <si>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</si>
  <si>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</si>
  <si>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</si>
  <si>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</si>
  <si>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</si>
  <si>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</si>
  <si>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</si>
  <si>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</si>
  <si>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</si>
  <si>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</si>
  <si>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</si>
  <si>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</si>
  <si>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</si>
  <si>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</si>
  <si>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</si>
  <si>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</si>
  <si>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</si>
  <si>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</si>
  <si>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</si>
  <si>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</si>
  <si>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</si>
  <si>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</si>
  <si>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</si>
  <si>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</si>
  <si>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</si>
  <si>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</si>
  <si>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</si>
  <si>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</si>
  <si>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</si>
  <si>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</si>
  <si>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</si>
  <si>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</si>
  <si>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</si>
  <si>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</si>
  <si>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</si>
  <si>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</si>
  <si>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</si>
  <si>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</si>
  <si>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</si>
  <si>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</si>
  <si>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</si>
  <si>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</si>
  <si>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</si>
  <si>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</si>
  <si>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</si>
  <si>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</si>
  <si>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</si>
  <si>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</si>
  <si>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</si>
  <si>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</si>
  <si>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</si>
  <si>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</si>
  <si>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</si>
  <si>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</si>
  <si>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</si>
  <si>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</si>
  <si>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</si>
  <si>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</si>
  <si>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</si>
  <si>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</si>
  <si>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</si>
  <si>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</si>
  <si>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</si>
  <si>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</si>
  <si>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</si>
  <si>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</si>
  <si>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</si>
  <si>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</si>
  <si>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</si>
  <si>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</si>
  <si>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</si>
  <si>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</si>
  <si>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</si>
  <si>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</si>
  <si>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</si>
  <si>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</si>
  <si>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</si>
  <si>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</si>
  <si>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</si>
  <si>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</si>
  <si>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</si>
  <si>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</si>
  <si>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</si>
  <si>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</si>
  <si>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</si>
  <si>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</si>
  <si>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</si>
  <si>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</si>
  <si>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</si>
  <si>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</si>
  <si>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</si>
  <si>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</si>
  <si>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</si>
  <si>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</si>
  <si>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</si>
  <si>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</si>
  <si>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</si>
  <si>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</si>
  <si>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</si>
  <si>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</si>
  <si>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</si>
  <si>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</si>
  <si>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</si>
  <si>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</si>
  <si>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</si>
  <si>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</si>
  <si>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</si>
  <si>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</si>
  <si>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</si>
  <si>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</si>
  <si>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</si>
  <si>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</si>
  <si>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</si>
  <si>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</si>
  <si>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</si>
  <si>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</si>
  <si>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</si>
  <si>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</si>
  <si>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</si>
  <si>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</si>
  <si>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</si>
  <si>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</si>
  <si>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</si>
  <si>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</si>
  <si>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</si>
  <si>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</si>
  <si>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</si>
  <si>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</si>
  <si>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</si>
  <si>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</si>
  <si>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</si>
  <si>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</si>
  <si>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</si>
  <si>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</si>
  <si>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</si>
  <si>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</si>
  <si>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</si>
  <si>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</si>
  <si>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</si>
  <si>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</si>
  <si>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</si>
  <si>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</si>
  <si>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</si>
  <si>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</si>
  <si>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</si>
  <si>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</si>
  <si>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</si>
  <si>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</si>
  <si>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</si>
  <si>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</si>
  <si>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</si>
  <si>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</si>
  <si>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</si>
  <si>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</si>
  <si>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</si>
  <si>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</si>
  <si>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</si>
  <si>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</si>
  <si>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</si>
  <si>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</si>
  <si>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</si>
  <si>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</si>
  <si>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</si>
  <si>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</si>
  <si>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</si>
  <si>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</si>
  <si>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</si>
  <si>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</si>
  <si>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</si>
  <si>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</si>
  <si>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</si>
  <si>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</si>
  <si>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</si>
  <si>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</si>
  <si>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</si>
  <si>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</si>
  <si>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</si>
  <si>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</si>
  <si>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</si>
  <si>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</si>
  <si>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</si>
  <si>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</si>
  <si>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</si>
  <si>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</si>
  <si>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</si>
  <si>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</si>
  <si>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</si>
  <si>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</si>
  <si>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</si>
  <si>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</si>
  <si>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</si>
  <si>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</si>
  <si>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</si>
  <si>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</si>
  <si>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</si>
  <si>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</si>
  <si>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</si>
  <si>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</si>
  <si>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</si>
  <si>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</si>
  <si>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</si>
  <si>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</si>
  <si>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</si>
  <si>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</si>
  <si>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</si>
  <si>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</si>
  <si>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</si>
  <si>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</si>
  <si>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</si>
  <si>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</si>
  <si>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</si>
  <si>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</si>
  <si>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</si>
  <si>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</si>
  <si>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</si>
  <si>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</si>
  <si>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</si>
  <si>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</si>
  <si>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</si>
  <si>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</si>
  <si>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</si>
  <si>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</si>
  <si>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</si>
  <si>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</si>
  <si>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</si>
  <si>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</si>
  <si>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</si>
  <si>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</si>
  <si>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</si>
  <si>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</si>
  <si>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</si>
  <si>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</si>
  <si>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</si>
  <si>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</si>
  <si>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</si>
  <si>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</si>
  <si>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</si>
  <si>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</si>
  <si>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</si>
  <si>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</si>
  <si>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</si>
  <si>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</si>
  <si>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</si>
  <si>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</si>
  <si>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</si>
  <si>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</si>
  <si>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</si>
  <si>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</si>
  <si>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</si>
  <si>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</si>
  <si>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</si>
  <si>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</si>
  <si>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</si>
  <si>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</si>
  <si>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</si>
  <si>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</si>
  <si>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</si>
  <si>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</si>
  <si>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</si>
  <si>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</si>
  <si>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</si>
  <si>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</si>
  <si>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</si>
  <si>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</si>
  <si>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</si>
  <si>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</si>
  <si>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</si>
  <si>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</si>
  <si>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</si>
  <si>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</si>
  <si>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</si>
  <si>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</si>
  <si>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</si>
  <si>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</si>
  <si>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</si>
  <si>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</si>
  <si>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</si>
  <si>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</si>
  <si>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</si>
  <si>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</si>
  <si>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</si>
  <si>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</si>
  <si>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</si>
  <si>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</si>
  <si>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</si>
  <si>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</si>
  <si>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</si>
  <si>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</si>
  <si>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</si>
  <si>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</si>
  <si>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</si>
  <si>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</si>
  <si>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</si>
  <si>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</si>
  <si>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</si>
  <si>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</si>
  <si>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</si>
  <si>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</si>
  <si>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</si>
  <si>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</si>
  <si>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</si>
  <si>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</si>
  <si>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</si>
  <si>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</si>
  <si>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</si>
  <si>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</si>
  <si>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</si>
  <si>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</si>
  <si>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</si>
  <si>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</si>
  <si>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</si>
  <si>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</si>
  <si>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</si>
  <si>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</si>
  <si>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</si>
  <si>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</si>
  <si>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</si>
  <si>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</si>
  <si>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</si>
  <si>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</si>
  <si>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</si>
  <si>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</si>
  <si>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</si>
  <si>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</si>
  <si>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</si>
  <si>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</si>
  <si>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</si>
  <si>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</si>
  <si>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</si>
  <si>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</si>
  <si>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</si>
  <si>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</si>
  <si>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</si>
  <si>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</si>
  <si>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</si>
  <si>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</si>
  <si>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</si>
  <si>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</si>
  <si>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</si>
  <si>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</si>
  <si>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</si>
  <si>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</si>
  <si>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</si>
  <si>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</si>
  <si>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</si>
  <si>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</si>
  <si>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</si>
  <si>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</si>
  <si>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</si>
  <si>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</si>
  <si>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</si>
  <si>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</si>
  <si>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</si>
  <si>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</si>
  <si>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</si>
  <si>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</si>
  <si>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</si>
  <si>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</si>
  <si>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</si>
  <si>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</si>
  <si>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</si>
  <si>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</si>
  <si>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</si>
  <si>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</si>
  <si>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</si>
  <si>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</si>
  <si>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</si>
  <si>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</si>
  <si>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</si>
  <si>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</si>
  <si>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</si>
  <si>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</si>
  <si>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</si>
  <si>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</si>
  <si>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</si>
  <si>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</si>
  <si>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</si>
  <si>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</si>
  <si>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</si>
  <si>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</si>
  <si>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</si>
  <si>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</si>
  <si>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</si>
  <si>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</si>
  <si>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</si>
  <si>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</si>
  <si>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</si>
  <si>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</si>
  <si>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</si>
  <si>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</si>
  <si>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</si>
  <si>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</si>
  <si>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</si>
  <si>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</si>
  <si>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</si>
  <si>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</si>
  <si>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</si>
  <si>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</si>
  <si>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</si>
  <si>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</si>
  <si>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</si>
  <si>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</si>
  <si>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</si>
  <si>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</si>
  <si>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</si>
  <si>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</si>
  <si>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</si>
  <si>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</si>
  <si>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</si>
  <si>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</si>
  <si>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</si>
  <si>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</si>
  <si>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</si>
  <si>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</si>
  <si>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</si>
  <si>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</si>
  <si>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</si>
  <si>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</si>
  <si>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</si>
  <si>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</si>
  <si>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</si>
  <si>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</si>
  <si>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</si>
  <si>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</si>
  <si>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</si>
  <si>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</si>
  <si>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</si>
  <si>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</si>
  <si>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</si>
  <si>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</si>
  <si>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</si>
  <si>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</si>
  <si>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</si>
  <si>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</si>
  <si>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</si>
  <si>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</si>
  <si>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</si>
  <si>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</si>
  <si>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</si>
  <si>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</si>
  <si>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</si>
  <si>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</si>
  <si>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</si>
  <si>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</si>
  <si>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</si>
  <si>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</si>
  <si>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</si>
  <si>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</si>
  <si>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</si>
  <si>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</si>
  <si>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</si>
  <si>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</si>
  <si>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</si>
  <si>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</si>
  <si>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</si>
  <si>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</si>
  <si>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</si>
  <si>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</si>
  <si>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</si>
  <si>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</si>
  <si>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</si>
  <si>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</si>
  <si>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</si>
  <si>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</si>
  <si>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</si>
  <si>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</si>
  <si>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</si>
  <si>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</si>
  <si>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</si>
  <si>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</si>
  <si>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</si>
  <si>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</si>
  <si>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</si>
  <si>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</si>
  <si>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</si>
  <si>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</si>
  <si>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</si>
  <si>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</si>
  <si>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</si>
  <si>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</si>
  <si>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</si>
  <si>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</si>
  <si>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</si>
  <si>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</si>
  <si>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</si>
  <si>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</si>
  <si>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</si>
  <si>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</si>
  <si>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</si>
  <si>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</si>
  <si>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</si>
  <si>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</si>
  <si>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</si>
  <si>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</si>
  <si>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</si>
  <si>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</si>
  <si>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</si>
  <si>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</si>
  <si>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</si>
  <si>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</si>
  <si>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</si>
  <si>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</si>
  <si>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</si>
  <si>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</si>
  <si>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</si>
  <si>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</si>
  <si>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</si>
  <si>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</si>
  <si>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</si>
  <si>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</si>
  <si>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</si>
  <si>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</si>
  <si>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</si>
  <si>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</si>
  <si>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</si>
  <si>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</si>
  <si>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</si>
  <si>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</si>
  <si>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</si>
  <si>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</si>
  <si>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</si>
  <si>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</si>
  <si>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</si>
  <si>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</si>
  <si>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</si>
  <si>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</si>
  <si>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</si>
  <si>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</si>
  <si>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</si>
  <si>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</si>
  <si>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</si>
  <si>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</si>
  <si>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</si>
  <si>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</si>
  <si>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</si>
  <si>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</si>
  <si>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</si>
  <si>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</si>
  <si>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</si>
  <si>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</si>
  <si>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</si>
  <si>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</si>
  <si>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</si>
  <si>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</si>
  <si>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</si>
  <si>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</si>
  <si>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</si>
  <si>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</si>
  <si>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</si>
  <si>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</si>
  <si>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</si>
  <si>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</si>
  <si>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</si>
  <si>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</si>
  <si>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</si>
  <si>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</si>
  <si>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</si>
  <si>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</si>
  <si>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</si>
  <si>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</si>
  <si>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</si>
  <si>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</si>
  <si>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</si>
  <si>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</si>
  <si>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</si>
  <si>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</si>
  <si>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</si>
  <si>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</si>
  <si>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</si>
  <si>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</si>
  <si>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</si>
  <si>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</si>
  <si>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</si>
  <si>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</si>
  <si>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</si>
  <si>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</si>
  <si>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</si>
  <si>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</si>
  <si>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</si>
  <si>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</si>
  <si>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</si>
  <si>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</si>
  <si>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</si>
  <si>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</si>
  <si>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</si>
  <si>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</si>
  <si>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</si>
  <si>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</si>
  <si>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</si>
  <si>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</si>
  <si>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</si>
  <si>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</si>
  <si>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</si>
  <si>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</si>
  <si>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</si>
  <si>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</si>
  <si>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</si>
  <si>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</si>
  <si>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</si>
  <si>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</si>
  <si>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</si>
  <si>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</si>
  <si>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</si>
  <si>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</si>
  <si>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</si>
  <si>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</si>
  <si>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</si>
  <si>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</si>
  <si>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</si>
  <si>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</si>
  <si>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</si>
  <si>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</si>
  <si>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</si>
  <si>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</si>
  <si>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</si>
  <si>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</si>
  <si>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</si>
  <si>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</si>
  <si>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</si>
  <si>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</si>
  <si>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</si>
  <si>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</si>
  <si>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</si>
  <si>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</si>
  <si>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</si>
  <si>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</si>
  <si>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</si>
  <si>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</si>
  <si>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</si>
  <si>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</si>
  <si>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</si>
  <si>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</si>
  <si>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</si>
  <si>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</si>
  <si>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</si>
  <si>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</si>
  <si>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</si>
  <si>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</si>
  <si>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</si>
  <si>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</si>
  <si>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</si>
  <si>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</si>
  <si>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</si>
  <si>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</si>
  <si>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</si>
  <si>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</si>
  <si>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</si>
  <si>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</si>
  <si>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</si>
  <si>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</si>
  <si>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</si>
  <si>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</si>
  <si>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</si>
  <si>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</si>
  <si>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</si>
  <si>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</si>
  <si>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</si>
  <si>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</si>
  <si>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</si>
  <si>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</si>
  <si>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</si>
  <si>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</si>
  <si>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</si>
  <si>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</si>
  <si>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</si>
  <si>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</si>
  <si>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</si>
  <si>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</si>
  <si>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</si>
  <si>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</si>
  <si>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</si>
  <si>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</si>
  <si>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</si>
  <si>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</si>
  <si>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</si>
  <si>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</si>
  <si>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</si>
  <si>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</si>
  <si>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</si>
  <si>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</si>
  <si>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</si>
  <si>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</si>
  <si>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</si>
  <si>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</si>
  <si>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</si>
  <si>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</si>
  <si>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</si>
  <si>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</si>
  <si>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</si>
  <si>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</si>
  <si>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</si>
  <si>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</si>
  <si>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</si>
  <si>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</si>
  <si>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</si>
  <si>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</si>
  <si>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</si>
  <si>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</si>
  <si>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</si>
  <si>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</si>
  <si>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</si>
  <si>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</si>
  <si>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</si>
  <si>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</si>
  <si>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</si>
  <si>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</si>
  <si>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</si>
  <si>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</si>
  <si>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</si>
  <si>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</si>
  <si>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</si>
  <si>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</si>
  <si>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</si>
  <si>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</si>
  <si>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</si>
  <si>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</si>
  <si>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</si>
  <si>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</si>
  <si>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</si>
  <si>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</si>
  <si>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</si>
  <si>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</si>
  <si>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</si>
  <si>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</si>
  <si>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</si>
  <si>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</si>
  <si>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</si>
  <si>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</si>
  <si>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</si>
  <si>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</si>
  <si>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</si>
  <si>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</si>
  <si>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</si>
  <si>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</si>
  <si>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</si>
  <si>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</si>
  <si>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</si>
  <si>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</si>
  <si>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</si>
  <si>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</si>
  <si>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</si>
  <si>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</si>
  <si>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</si>
  <si>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</si>
  <si>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</si>
  <si>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</si>
  <si>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</si>
  <si>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</si>
  <si>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</si>
  <si>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</si>
  <si>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</si>
  <si>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</si>
  <si>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</si>
  <si>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</si>
  <si>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</si>
  <si>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</si>
  <si>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</si>
  <si>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</si>
  <si>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</si>
  <si>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</si>
  <si>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</si>
  <si>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</si>
  <si>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</si>
  <si>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</si>
  <si>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</si>
  <si>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</si>
  <si>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</si>
  <si>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</si>
  <si>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</si>
  <si>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</si>
  <si>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</si>
  <si>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</si>
  <si>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</si>
  <si>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</si>
  <si>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</si>
  <si>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</si>
  <si>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</si>
  <si>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</si>
  <si>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</si>
  <si>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</si>
  <si>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</si>
  <si>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</si>
  <si>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</si>
  <si>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</si>
  <si>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</si>
  <si>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</si>
  <si>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</si>
  <si>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</si>
  <si>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</si>
  <si>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</si>
  <si>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</si>
  <si>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</si>
  <si>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</si>
  <si>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</si>
  <si>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</si>
  <si>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</si>
  <si>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</si>
  <si>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</si>
  <si>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</si>
  <si>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</si>
  <si>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</si>
  <si>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</si>
  <si>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</si>
  <si>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</si>
  <si>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</si>
  <si>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</si>
  <si>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</si>
  <si>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</si>
  <si>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</si>
  <si>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</si>
  <si>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</si>
  <si>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</si>
  <si>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</si>
  <si>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</si>
  <si>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</si>
  <si>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</si>
  <si>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</si>
  <si>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</si>
  <si>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</si>
  <si>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</si>
  <si>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</si>
  <si>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</si>
  <si>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</si>
  <si>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</si>
  <si>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</si>
  <si>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</si>
  <si>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</si>
  <si>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</si>
  <si>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</si>
  <si>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</si>
  <si>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</si>
  <si>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</si>
  <si>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</si>
  <si>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</si>
  <si>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</si>
  <si>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</si>
  <si>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</si>
  <si>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</si>
  <si>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</si>
  <si>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</si>
  <si>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</si>
  <si>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</si>
  <si>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</si>
  <si>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</si>
  <si>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</si>
  <si>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</si>
  <si>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</si>
  <si>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</si>
  <si>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</si>
  <si>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</si>
  <si>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</si>
  <si>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</si>
  <si>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</si>
  <si>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</si>
  <si>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</si>
  <si>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</si>
  <si>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</si>
  <si>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</si>
  <si>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</si>
  <si>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</si>
  <si>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</si>
  <si>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</si>
  <si>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</si>
  <si>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</si>
  <si>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</si>
  <si>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</si>
  <si>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</si>
  <si>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</si>
  <si>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</si>
  <si>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</si>
  <si>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</si>
  <si>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</si>
  <si>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</si>
  <si>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</si>
  <si>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</si>
  <si>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</si>
  <si>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</si>
  <si>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</si>
  <si>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</si>
  <si>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</si>
  <si>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</si>
  <si>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</si>
  <si>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</si>
  <si>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</si>
  <si>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</si>
  <si>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</si>
  <si>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</si>
  <si>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</si>
  <si>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</si>
  <si>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</si>
  <si>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</si>
  <si>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</si>
  <si>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</si>
  <si>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</si>
  <si>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</si>
  <si>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</si>
  <si>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</si>
  <si>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</si>
  <si>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</si>
  <si>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</si>
  <si>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</si>
  <si>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</si>
  <si>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</si>
  <si>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</si>
  <si>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</si>
  <si>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</si>
  <si>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</si>
  <si>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</si>
  <si>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</si>
  <si>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</si>
  <si>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</si>
  <si>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</si>
  <si>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</si>
  <si>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</si>
  <si>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</si>
  <si>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</si>
  <si>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</si>
  <si>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</si>
  <si>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</si>
  <si>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</si>
  <si>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</si>
  <si>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</si>
  <si>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</si>
  <si>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</si>
  <si>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</si>
  <si>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</si>
  <si>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</si>
  <si>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</si>
  <si>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</si>
  <si>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</si>
  <si>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</si>
  <si>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</si>
  <si>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</si>
  <si>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</si>
  <si>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</si>
  <si>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</si>
  <si>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</si>
  <si>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</si>
  <si>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</si>
  <si>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</si>
  <si>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</si>
  <si>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</si>
  <si>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</si>
  <si>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</si>
  <si>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</si>
  <si>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</si>
  <si>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</si>
  <si>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</si>
  <si>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</si>
  <si>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</si>
  <si>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</si>
  <si>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</si>
  <si>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</si>
  <si>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</si>
  <si>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</si>
  <si>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</si>
  <si>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</si>
  <si>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</si>
  <si>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</si>
  <si>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</si>
  <si>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</si>
  <si>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</si>
  <si>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</si>
  <si>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</si>
  <si>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</si>
  <si>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</si>
  <si>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</si>
  <si>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</si>
  <si>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</si>
  <si>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</si>
  <si>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</si>
  <si>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</si>
  <si>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</si>
  <si>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</si>
  <si>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</si>
  <si>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</si>
  <si>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</si>
  <si>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</si>
  <si>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</si>
  <si>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</si>
  <si>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</si>
  <si>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</si>
  <si>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</si>
  <si>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</si>
  <si>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</si>
  <si>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</si>
  <si>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</si>
  <si>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</si>
  <si>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</si>
  <si>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</si>
  <si>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</si>
  <si>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</si>
  <si>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</si>
  <si>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</si>
  <si>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</si>
  <si>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</si>
  <si>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</si>
  <si>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</si>
  <si>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</si>
  <si>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</si>
  <si>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</si>
  <si>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</si>
  <si>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</si>
  <si>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</si>
  <si>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</si>
  <si>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</si>
  <si>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</si>
  <si>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</si>
  <si>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</si>
  <si>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</si>
  <si>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</si>
  <si>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</si>
  <si>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</si>
  <si>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</si>
  <si>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</si>
  <si>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</si>
  <si>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</si>
  <si>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</si>
  <si>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</si>
  <si>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</si>
  <si>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</si>
  <si>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</si>
  <si>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</si>
  <si>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</si>
  <si>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</si>
  <si>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</si>
  <si>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</si>
  <si>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</si>
  <si>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</si>
  <si>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</si>
  <si>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</si>
  <si>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</si>
  <si>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</si>
  <si>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</si>
  <si>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</si>
  <si>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</si>
  <si>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</si>
  <si>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</si>
  <si>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</si>
  <si>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</si>
  <si>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</si>
  <si>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</si>
  <si>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</si>
  <si>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</si>
  <si>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</si>
  <si>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</si>
  <si>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</si>
  <si>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</si>
  <si>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</si>
  <si>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</si>
  <si>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</si>
  <si>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</si>
  <si>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</si>
  <si>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</si>
  <si>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</si>
  <si>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</si>
  <si>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</si>
  <si>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</si>
  <si>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</si>
  <si>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</si>
  <si>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</si>
  <si>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</si>
  <si>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</si>
  <si>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</si>
  <si>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</si>
  <si>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</si>
  <si>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</si>
  <si>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</si>
  <si>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</si>
  <si>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</si>
  <si>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</si>
  <si>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</si>
  <si>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</si>
  <si>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</si>
  <si>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</si>
  <si>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</si>
  <si>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</si>
  <si>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</si>
  <si>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</si>
  <si>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</si>
  <si>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</si>
  <si>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</si>
  <si>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</si>
  <si>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</si>
  <si>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</si>
  <si>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</si>
  <si>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</si>
  <si>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</si>
  <si>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</si>
  <si>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</si>
  <si>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</si>
  <si>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</si>
  <si>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</si>
  <si>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</si>
  <si>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</si>
  <si>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</si>
  <si>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</si>
  <si>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</si>
  <si>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</si>
  <si>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</si>
  <si>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</si>
  <si>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</si>
  <si>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</si>
  <si>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</si>
  <si>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</si>
  <si>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</si>
  <si>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</si>
  <si>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</si>
  <si>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</si>
  <si>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</si>
  <si>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</si>
  <si>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</si>
  <si>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</si>
  <si>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</si>
  <si>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</si>
  <si>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</si>
  <si>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</si>
  <si>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</si>
  <si>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</si>
  <si>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</si>
  <si>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</si>
  <si>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</si>
  <si>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</si>
  <si>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</si>
  <si>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</si>
  <si>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</si>
  <si>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</si>
  <si>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</si>
  <si>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</si>
  <si>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</si>
  <si>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</si>
  <si>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</si>
  <si>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</si>
  <si>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</si>
  <si>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</si>
  <si>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</si>
  <si>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</si>
  <si>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</si>
  <si>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</si>
  <si>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</si>
  <si>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</si>
  <si>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</si>
  <si>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</si>
  <si>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</si>
  <si>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</si>
  <si>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</si>
  <si>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</si>
  <si>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</si>
  <si>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</si>
  <si>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</si>
  <si>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</si>
  <si>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</si>
  <si>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</si>
  <si>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</si>
  <si>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</si>
  <si>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</si>
  <si>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</si>
  <si>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</si>
  <si>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</si>
  <si>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</si>
  <si>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</si>
  <si>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</si>
  <si>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</si>
  <si>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</si>
  <si>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</si>
  <si>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</si>
  <si>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</si>
  <si>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</si>
  <si>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</si>
  <si>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</si>
  <si>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</si>
  <si>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</si>
  <si>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</si>
  <si>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</si>
  <si>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</si>
  <si>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</si>
  <si>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</si>
  <si>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</si>
  <si>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</si>
  <si>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</si>
  <si>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</si>
  <si>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</si>
  <si>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</si>
  <si>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</si>
  <si>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</si>
  <si>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</si>
  <si>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</si>
  <si>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</si>
  <si>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</si>
  <si>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</si>
  <si>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</si>
  <si>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</si>
  <si>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</si>
  <si>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</si>
  <si>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</si>
  <si>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</si>
  <si>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</si>
  <si>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</si>
  <si>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</si>
  <si>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</si>
  <si>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</si>
  <si>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</si>
  <si>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</si>
  <si>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</si>
  <si>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</si>
  <si>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</si>
  <si>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</si>
  <si>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</si>
  <si>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</si>
  <si>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</si>
  <si>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</si>
  <si>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</si>
  <si>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</si>
  <si>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</si>
  <si>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</si>
  <si>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</si>
  <si>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</si>
  <si>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</si>
  <si>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</si>
  <si>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</si>
  <si>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</si>
  <si>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</si>
  <si>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</si>
  <si>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</si>
  <si>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</si>
  <si>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</si>
  <si>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</si>
  <si>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</si>
  <si>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</si>
  <si>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</si>
  <si>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</si>
  <si>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</si>
  <si>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</si>
  <si>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</si>
  <si>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</si>
  <si>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</si>
  <si>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</si>
  <si>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</si>
  <si>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</si>
  <si>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</si>
  <si>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</si>
  <si>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</si>
  <si>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</si>
  <si>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</si>
  <si>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</si>
  <si>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</si>
  <si>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</si>
  <si>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</si>
  <si>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</si>
  <si>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</si>
  <si>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</si>
  <si>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</si>
  <si>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</si>
  <si>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</si>
  <si>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</si>
  <si>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</si>
  <si>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</si>
  <si>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</si>
  <si>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</si>
  <si>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</si>
  <si>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</si>
  <si>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</si>
  <si>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</si>
  <si>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</si>
  <si>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</si>
  <si>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</si>
  <si>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</si>
  <si>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</si>
  <si>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</si>
  <si>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</si>
  <si>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</si>
  <si>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</si>
  <si>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</si>
  <si>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</si>
  <si>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</si>
  <si>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</si>
  <si>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</si>
  <si>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</si>
  <si>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</si>
  <si>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</si>
  <si>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</si>
  <si>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</si>
  <si>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</si>
  <si>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</si>
  <si>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</si>
  <si>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</si>
  <si>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</si>
  <si>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</si>
  <si>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</si>
  <si>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</si>
  <si>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</si>
  <si>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</si>
  <si>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</si>
  <si>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</si>
  <si>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</si>
  <si>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</si>
  <si>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</si>
  <si>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</si>
  <si>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</si>
  <si>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</si>
  <si>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</si>
  <si>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</si>
  <si>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</si>
  <si>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</si>
  <si>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</si>
  <si>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</si>
  <si>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</si>
  <si>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</si>
  <si>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</si>
  <si>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</si>
  <si>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</si>
  <si>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</si>
  <si>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</si>
  <si>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</si>
  <si>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</si>
  <si>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</si>
  <si>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</si>
  <si>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</si>
  <si>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</si>
  <si>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</si>
  <si>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</si>
  <si>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</si>
  <si>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</si>
  <si>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</si>
  <si>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</si>
  <si>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</si>
  <si>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</si>
  <si>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</si>
  <si>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</si>
  <si>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</si>
  <si>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</si>
  <si>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</si>
  <si>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</si>
  <si>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</si>
  <si>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</si>
  <si>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</si>
  <si>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</si>
  <si>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</si>
  <si>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</si>
  <si>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</si>
  <si>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</si>
  <si>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</si>
  <si>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</si>
  <si>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</si>
  <si>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</si>
  <si>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</si>
  <si>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</si>
  <si>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</si>
  <si>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</si>
  <si>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</si>
  <si>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</si>
  <si>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</si>
  <si>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</si>
  <si>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</si>
  <si>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</si>
  <si>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</si>
  <si>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</si>
  <si>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</si>
  <si>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</si>
  <si>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</si>
  <si>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</si>
  <si>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</si>
  <si>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</si>
  <si>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</si>
  <si>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</si>
  <si>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</si>
  <si>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</si>
  <si>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</si>
  <si>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</si>
  <si>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</si>
  <si>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</si>
  <si>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</si>
  <si>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</si>
  <si>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</si>
  <si>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</si>
  <si>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</si>
  <si>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</si>
  <si>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</si>
  <si>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</si>
  <si>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</si>
  <si>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</si>
  <si>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</si>
  <si>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</si>
  <si>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</si>
  <si>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</si>
  <si>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</si>
  <si>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</si>
  <si>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</si>
  <si>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</si>
  <si>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</si>
  <si>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</si>
  <si>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</si>
  <si>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</si>
  <si>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</si>
  <si>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</si>
  <si>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</si>
  <si>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</si>
  <si>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</si>
  <si>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</si>
  <si>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</si>
  <si>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</si>
  <si>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</si>
  <si>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</si>
  <si>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</si>
  <si>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</si>
  <si>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</si>
  <si>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</si>
  <si>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</si>
  <si>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</si>
  <si>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</si>
  <si>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</si>
  <si>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</si>
  <si>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</si>
  <si>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</si>
  <si>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</si>
  <si>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</si>
  <si>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</si>
  <si>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</si>
  <si>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</si>
  <si>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</si>
  <si>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</si>
  <si>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</si>
  <si>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</si>
  <si>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</si>
  <si>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</si>
  <si>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</si>
  <si>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</si>
  <si>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</si>
  <si>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</si>
  <si>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</si>
  <si>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</si>
  <si>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</si>
  <si>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</si>
  <si>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</si>
  <si>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</si>
  <si>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</si>
  <si>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</si>
  <si>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</si>
  <si>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</si>
  <si>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</si>
  <si>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</si>
  <si>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</si>
  <si>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</si>
  <si>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</si>
  <si>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</si>
  <si>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</si>
  <si>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</si>
  <si>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</si>
  <si>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</si>
  <si>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</si>
  <si>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</si>
  <si>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</si>
  <si>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</si>
  <si>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</si>
  <si>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</si>
  <si>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</si>
  <si>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</si>
  <si>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</si>
  <si>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</si>
  <si>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</si>
  <si>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</si>
  <si>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</si>
  <si>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</si>
  <si>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</si>
  <si>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</si>
  <si>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</si>
  <si>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</si>
  <si>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</si>
  <si>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</si>
  <si>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</si>
  <si>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</si>
  <si>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</si>
  <si>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</si>
  <si>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</si>
  <si>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</si>
  <si>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</si>
  <si>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</si>
  <si>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</si>
  <si>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</si>
  <si>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</si>
  <si>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</si>
  <si>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</si>
  <si>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</si>
  <si>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</si>
  <si>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</si>
  <si>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</si>
  <si>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</si>
  <si>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</si>
  <si>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</si>
  <si>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</si>
  <si>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</si>
  <si>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</si>
  <si>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</si>
  <si>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</si>
  <si>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</si>
  <si>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</si>
  <si>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</si>
  <si>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</si>
  <si>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</si>
  <si>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</si>
  <si>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</si>
  <si>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</si>
  <si>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</si>
  <si>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</si>
  <si>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</si>
  <si>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</si>
  <si>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</si>
  <si>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</si>
  <si>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</si>
  <si>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</si>
  <si>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</si>
  <si>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</si>
  <si>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</si>
  <si>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</si>
  <si>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</si>
  <si>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</si>
  <si>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</si>
  <si>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</si>
  <si>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</si>
  <si>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</si>
  <si>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</si>
  <si>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</si>
  <si>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</si>
  <si>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</si>
  <si>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</si>
  <si>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</si>
  <si>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</si>
  <si>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</si>
  <si>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</si>
  <si>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</si>
  <si>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</si>
  <si>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</si>
  <si>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</si>
  <si>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</si>
  <si>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</si>
  <si>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</si>
  <si>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</si>
  <si>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</si>
  <si>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</si>
  <si>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</si>
  <si>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</si>
  <si>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</si>
  <si>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</si>
  <si>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</si>
  <si>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</si>
  <si>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</si>
  <si>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</si>
  <si>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</si>
  <si>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</si>
  <si>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</si>
  <si>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</si>
  <si>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</si>
  <si>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</si>
  <si>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</si>
  <si>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</si>
  <si>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</si>
  <si>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</si>
  <si>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</si>
  <si>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</si>
  <si>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</si>
  <si>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</si>
  <si>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</si>
  <si>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</si>
  <si>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</si>
  <si>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</si>
  <si>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</si>
  <si>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</si>
  <si>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</si>
  <si>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</si>
  <si>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</si>
  <si>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</si>
  <si>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</si>
  <si>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</si>
  <si>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</si>
  <si>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</si>
  <si>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</si>
  <si>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</si>
  <si>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</si>
  <si>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</si>
  <si>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</si>
  <si>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</si>
  <si>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</si>
  <si>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</si>
  <si>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</si>
  <si>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</si>
  <si>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</si>
  <si>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</si>
  <si>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</si>
  <si>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</si>
  <si>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</si>
  <si>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</si>
  <si>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</si>
  <si>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</si>
  <si>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</si>
  <si>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</si>
  <si>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</si>
  <si>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</si>
  <si>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</si>
  <si>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</si>
  <si>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</si>
  <si>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</si>
  <si>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</si>
  <si>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</si>
  <si>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</si>
  <si>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</si>
  <si>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</si>
  <si>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</si>
  <si>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</si>
  <si>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</si>
  <si>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</si>
  <si>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</si>
  <si>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</si>
  <si>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</si>
  <si>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</si>
  <si>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</si>
  <si>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</si>
  <si>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</si>
  <si>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</si>
  <si>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</si>
  <si>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</si>
  <si>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</si>
  <si>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</si>
  <si>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</si>
  <si>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</si>
  <si>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</si>
  <si>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</si>
  <si>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</si>
  <si>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</si>
  <si>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</si>
  <si>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</si>
  <si>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</si>
  <si>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</si>
  <si>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</si>
  <si>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</si>
  <si>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</si>
  <si>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</si>
  <si>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</si>
  <si>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</si>
  <si>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</si>
  <si>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</si>
  <si>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</si>
  <si>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</si>
  <si>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</si>
  <si>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</si>
  <si>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</si>
  <si>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</si>
  <si>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</si>
  <si>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</si>
  <si>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</si>
  <si>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</si>
  <si>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</si>
  <si>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</si>
  <si>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</si>
  <si>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</si>
  <si>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</si>
  <si>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</si>
  <si>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</si>
  <si>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</si>
  <si>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</si>
  <si>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</si>
  <si>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</si>
  <si>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</si>
  <si>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</si>
  <si>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</si>
  <si>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</si>
  <si>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</si>
  <si>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</si>
  <si>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</si>
  <si>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</si>
  <si>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</si>
  <si>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</si>
  <si>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</si>
  <si>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</si>
  <si>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</si>
  <si>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</si>
  <si>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</si>
  <si>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</si>
  <si>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</si>
  <si>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</si>
  <si>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</si>
  <si>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</si>
  <si>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</si>
  <si>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</si>
  <si>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</si>
  <si>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</si>
  <si>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</si>
  <si>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</si>
  <si>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</si>
  <si>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</si>
  <si>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</si>
  <si>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</si>
  <si>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</si>
  <si>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</si>
  <si>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</si>
  <si>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</si>
  <si>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</si>
  <si>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</si>
  <si>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</si>
  <si>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</si>
  <si>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</si>
  <si>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</si>
  <si>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</si>
  <si>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</si>
  <si>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</si>
  <si>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</si>
  <si>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</si>
  <si>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</si>
  <si>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</si>
  <si>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</si>
  <si>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</si>
  <si>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</si>
  <si>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</si>
  <si>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</si>
  <si>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</si>
  <si>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</si>
  <si>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</si>
  <si>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</si>
  <si>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</si>
  <si>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</si>
  <si>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</si>
  <si>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</si>
  <si>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</si>
  <si>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</si>
  <si>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</si>
  <si>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</si>
  <si>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</si>
  <si>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</si>
  <si>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</si>
  <si>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</si>
  <si>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</si>
  <si>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</si>
  <si>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</si>
  <si>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</si>
  <si>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</si>
  <si>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</si>
  <si>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</si>
  <si>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</si>
  <si>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</si>
  <si>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</si>
  <si>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</si>
  <si>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</si>
  <si>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</si>
  <si>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</si>
  <si>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</si>
  <si>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</si>
  <si>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</si>
  <si>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</si>
  <si>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</si>
  <si>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</si>
  <si>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</si>
  <si>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</si>
  <si>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</si>
  <si>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</si>
  <si>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</si>
  <si>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</si>
  <si>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</si>
  <si>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</si>
  <si>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</si>
  <si>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</si>
  <si>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</si>
  <si>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</si>
  <si>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</si>
  <si>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</si>
  <si>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</si>
  <si>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</si>
  <si>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</si>
  <si>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</si>
  <si>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</si>
  <si>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</si>
  <si>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</si>
  <si>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</si>
  <si>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</si>
  <si>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</si>
  <si>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</si>
  <si>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</si>
  <si>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</si>
  <si>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</si>
  <si>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</si>
  <si>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</si>
  <si>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</si>
  <si>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</si>
  <si>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</si>
  <si>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</si>
  <si>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</si>
  <si>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</si>
  <si>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</si>
  <si>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</si>
  <si>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</si>
  <si>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</si>
  <si>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</si>
  <si>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</si>
  <si>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</si>
  <si>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</si>
  <si>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</si>
  <si>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</si>
  <si>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</si>
  <si>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</si>
  <si>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</si>
  <si>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</si>
  <si>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</si>
  <si>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</si>
  <si>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</si>
  <si>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</si>
  <si>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</si>
  <si>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</si>
  <si>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</si>
  <si>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</si>
  <si>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</si>
  <si>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</si>
  <si>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</si>
  <si>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</si>
  <si>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</si>
  <si>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</si>
  <si>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</si>
  <si>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</si>
  <si>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</si>
  <si>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</si>
  <si>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</si>
  <si>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</si>
  <si>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</si>
  <si>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</si>
  <si>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</si>
  <si>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</si>
  <si>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</si>
  <si>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</si>
  <si>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</si>
  <si>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</si>
  <si>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</si>
  <si>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</si>
  <si>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</si>
  <si>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</si>
  <si>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</si>
  <si>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</si>
  <si>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</si>
  <si>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</si>
  <si>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</si>
  <si>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</si>
  <si>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</si>
  <si>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</si>
  <si>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</si>
  <si>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</si>
  <si>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</si>
  <si>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</si>
  <si>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</si>
  <si>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</si>
  <si>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</si>
  <si>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</si>
  <si>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</si>
  <si>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</si>
  <si>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</si>
  <si>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</si>
  <si>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</si>
  <si>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</si>
  <si>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</si>
  <si>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</si>
  <si>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</si>
  <si>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</si>
  <si>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</si>
  <si>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</si>
  <si>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</si>
  <si>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</si>
  <si>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</si>
  <si>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</si>
  <si>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</si>
  <si>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</si>
  <si>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</si>
  <si>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</si>
  <si>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</si>
  <si>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</si>
  <si>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</si>
  <si>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</si>
  <si>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</si>
  <si>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</si>
  <si>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</si>
  <si>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</si>
  <si>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</si>
  <si>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</si>
  <si>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</si>
  <si>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</si>
  <si>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</si>
  <si>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</si>
  <si>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</si>
  <si>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</si>
  <si>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</si>
  <si>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</si>
  <si>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</si>
  <si>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</si>
  <si>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</si>
  <si>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</si>
  <si>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</si>
  <si>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</si>
  <si>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</si>
  <si>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</si>
  <si>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</si>
  <si>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</si>
  <si>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</si>
  <si>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</si>
  <si>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</si>
  <si>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</si>
  <si>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</si>
  <si>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</si>
  <si>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</si>
  <si>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</si>
  <si>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</si>
  <si>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</si>
  <si>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</si>
  <si>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</si>
  <si>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</si>
  <si>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</si>
  <si>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</si>
  <si>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</si>
  <si>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</si>
  <si>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</si>
  <si>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</si>
  <si>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</si>
  <si>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</si>
  <si>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</si>
  <si>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</si>
  <si>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</si>
  <si>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</si>
  <si>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</si>
  <si>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</si>
  <si>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</si>
  <si>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</si>
  <si>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</si>
  <si>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</si>
  <si>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</si>
  <si>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</si>
  <si>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</si>
  <si>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</si>
  <si>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</si>
  <si>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</si>
  <si>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</si>
  <si>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</si>
  <si>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</si>
  <si>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</si>
  <si>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</si>
  <si>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</si>
  <si>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</si>
  <si>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</si>
  <si>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</si>
  <si>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</si>
  <si>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</si>
  <si>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</si>
  <si>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</si>
  <si>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</si>
  <si>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</si>
  <si>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</si>
  <si>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</si>
  <si>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</si>
  <si>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</si>
  <si>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</si>
  <si>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</si>
  <si>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</si>
  <si>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</si>
  <si>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</si>
  <si>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</si>
  <si>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</si>
  <si>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</si>
  <si>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</si>
  <si>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</si>
  <si>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</si>
  <si>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</si>
  <si>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</si>
  <si>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</si>
  <si>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</si>
  <si>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</si>
  <si>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</si>
  <si>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</si>
  <si>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</si>
  <si>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</si>
  <si>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</si>
  <si>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</si>
  <si>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</si>
  <si>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</si>
  <si>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</si>
  <si>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</si>
  <si>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</si>
  <si>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</si>
  <si>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</si>
  <si>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</si>
  <si>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</si>
  <si>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</si>
  <si>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</si>
  <si>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</si>
  <si>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</si>
  <si>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</si>
  <si>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</si>
  <si>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</si>
  <si>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</si>
  <si>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</si>
  <si>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</si>
  <si>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</si>
  <si>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</si>
  <si>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</si>
  <si>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</si>
  <si>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</si>
  <si>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</si>
  <si>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</si>
  <si>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</si>
  <si>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</si>
  <si>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</si>
  <si>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</si>
  <si>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</si>
  <si>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</si>
  <si>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</si>
  <si>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</si>
  <si>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</si>
  <si>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</si>
  <si>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</si>
  <si>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</si>
  <si>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</si>
  <si>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</si>
  <si>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</si>
  <si>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</si>
  <si>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</si>
  <si>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</si>
  <si>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</si>
  <si>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</si>
  <si>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</si>
  <si>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</si>
  <si>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</si>
  <si>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</si>
  <si>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</si>
  <si>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</si>
  <si>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</si>
  <si>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</si>
  <si>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</si>
  <si>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</si>
  <si>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</si>
  <si>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</si>
  <si>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</si>
  <si>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</si>
  <si>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</si>
  <si>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</si>
  <si>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</si>
  <si>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</si>
  <si>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</si>
  <si>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</si>
  <si>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</si>
  <si>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</si>
  <si>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</si>
  <si>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</si>
  <si>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</si>
  <si>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</si>
  <si>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</si>
  <si>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</si>
  <si>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</si>
  <si>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</si>
  <si>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</si>
  <si>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</si>
  <si>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</si>
  <si>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</si>
  <si>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</si>
  <si>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</si>
  <si>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</si>
  <si>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</si>
  <si>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</si>
  <si>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</si>
  <si>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</si>
  <si>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</si>
  <si>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</si>
  <si>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</si>
  <si>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</si>
  <si>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</si>
  <si>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</si>
  <si>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</si>
  <si>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</si>
  <si>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</si>
  <si>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</si>
  <si>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</si>
  <si>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</si>
  <si>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</si>
  <si>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</si>
  <si>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</si>
  <si>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</si>
  <si>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</si>
  <si>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</si>
  <si>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</si>
  <si>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</si>
  <si>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</si>
  <si>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</si>
  <si>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</si>
  <si>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</si>
  <si>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</si>
  <si>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</si>
  <si>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</si>
  <si>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</si>
  <si>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</si>
  <si>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</si>
  <si>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</si>
  <si>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</si>
  <si>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</si>
  <si>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</si>
  <si>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</si>
  <si>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</si>
  <si>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</si>
  <si>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</si>
  <si>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</si>
  <si>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</si>
  <si>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</si>
  <si>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</si>
  <si>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</si>
  <si>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</si>
  <si>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</si>
  <si>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</si>
  <si>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</si>
  <si>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</si>
  <si>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</si>
  <si>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</si>
  <si>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</si>
  <si>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</si>
  <si>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</si>
  <si>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</si>
  <si>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</si>
  <si>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</si>
  <si>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</si>
  <si>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</si>
  <si>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</si>
  <si>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</si>
  <si>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</si>
  <si>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</si>
  <si>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</si>
  <si>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</si>
  <si>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</si>
  <si>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</si>
  <si>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</si>
  <si>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</si>
  <si>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</si>
  <si>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</si>
  <si>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</si>
  <si>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</si>
  <si>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</si>
  <si>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</si>
  <si>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</si>
  <si>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</si>
  <si>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</si>
  <si>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</si>
  <si>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</si>
  <si>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</si>
  <si>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</si>
  <si>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</si>
  <si>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</si>
  <si>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</si>
  <si>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</si>
  <si>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</si>
  <si>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</si>
  <si>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</si>
  <si>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</si>
  <si>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</si>
  <si>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</si>
  <si>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</si>
  <si>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</si>
  <si>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</si>
  <si>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</si>
  <si>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</si>
  <si>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</si>
  <si>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</si>
  <si>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</si>
  <si>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</si>
  <si>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</si>
  <si>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</si>
  <si>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</si>
  <si>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</si>
  <si>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</si>
  <si>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</si>
  <si>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</si>
  <si>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</si>
  <si>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</si>
  <si>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</si>
  <si>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</si>
  <si>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</si>
  <si>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</si>
  <si>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</si>
  <si>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</si>
  <si>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</si>
  <si>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</si>
  <si>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</si>
  <si>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</si>
  <si>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</si>
  <si>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</si>
  <si>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</si>
  <si>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</si>
  <si>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</si>
  <si>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</si>
  <si>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</si>
  <si>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</si>
  <si>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</si>
  <si>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</si>
  <si>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</si>
  <si>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</si>
  <si>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</si>
  <si>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</si>
  <si>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</si>
  <si>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</si>
  <si>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</si>
  <si>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</si>
  <si>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</si>
  <si>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</si>
  <si>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</si>
  <si>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</si>
  <si>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</si>
  <si>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</si>
  <si>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</si>
  <si>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</si>
  <si>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</si>
  <si>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</si>
  <si>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</si>
  <si>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</si>
  <si>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</si>
  <si>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</si>
  <si>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</si>
  <si>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</si>
  <si>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</si>
  <si>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</si>
  <si>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</si>
  <si>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</si>
  <si>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</si>
  <si>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</si>
  <si>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</si>
  <si>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</si>
  <si>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</si>
  <si>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</si>
  <si>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</si>
  <si>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</si>
  <si>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</si>
  <si>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</si>
  <si>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</si>
  <si>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</si>
  <si>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</si>
  <si>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</si>
  <si>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</si>
  <si>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</si>
  <si>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</si>
  <si>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</si>
  <si>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</si>
  <si>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</si>
  <si>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</si>
  <si>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</si>
  <si>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</si>
  <si>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</si>
  <si>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</si>
  <si>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</si>
  <si>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</si>
  <si>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</si>
  <si>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</si>
  <si>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</si>
  <si>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</si>
  <si>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</si>
  <si>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</si>
  <si>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</si>
  <si>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</si>
  <si>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</si>
  <si>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</si>
  <si>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</si>
  <si>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</si>
  <si>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</si>
  <si>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</si>
  <si>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</si>
  <si>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</si>
  <si>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</si>
  <si>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</si>
  <si>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</si>
  <si>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</si>
  <si>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</si>
  <si>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</si>
  <si>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</si>
  <si>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</si>
  <si>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</si>
  <si>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</si>
  <si>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</si>
  <si>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</si>
  <si>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</si>
  <si>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</si>
  <si>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</si>
  <si>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</si>
  <si>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</si>
  <si>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</si>
  <si>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</si>
  <si>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</si>
  <si>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</si>
  <si>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</si>
  <si>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</si>
  <si>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</si>
  <si>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</si>
  <si>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</si>
  <si>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</si>
  <si>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</si>
  <si>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</si>
  <si>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</si>
  <si>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</si>
  <si>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</si>
  <si>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</si>
  <si>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</si>
  <si>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</si>
  <si>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</si>
  <si>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</si>
  <si>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</si>
  <si>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</si>
  <si>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</si>
  <si>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</si>
  <si>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</si>
  <si>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</si>
  <si>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</si>
  <si>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</si>
  <si>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</si>
  <si>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</si>
  <si>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</si>
  <si>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</si>
  <si>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</si>
  <si>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</si>
  <si>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</si>
  <si>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</si>
  <si>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</si>
  <si>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</si>
  <si>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</si>
  <si>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</si>
  <si>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</si>
  <si>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</si>
  <si>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</si>
  <si>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</si>
  <si>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</si>
  <si>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</si>
  <si>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</si>
  <si>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</si>
  <si>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</si>
  <si>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</si>
  <si>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</si>
  <si>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</si>
  <si>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</si>
  <si>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</si>
  <si>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</si>
  <si>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</si>
  <si>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</si>
  <si>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</si>
  <si>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</si>
  <si>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</si>
  <si>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</si>
  <si>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</si>
  <si>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</si>
  <si>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</si>
  <si>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</si>
  <si>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</si>
  <si>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</si>
  <si>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</si>
  <si>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</si>
  <si>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</si>
  <si>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</si>
  <si>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</si>
  <si>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</si>
  <si>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</si>
  <si>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</si>
  <si>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</si>
  <si>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</si>
  <si>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</si>
  <si>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</si>
  <si>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</si>
  <si>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</si>
  <si>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</si>
  <si>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</si>
  <si>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</si>
  <si>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</si>
  <si>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</si>
  <si>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</si>
  <si>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</si>
  <si>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</si>
  <si>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</si>
  <si>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</si>
  <si>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</si>
  <si>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</si>
  <si>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</si>
  <si>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</si>
  <si>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</si>
  <si>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</si>
  <si>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</si>
  <si>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</si>
  <si>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</si>
  <si>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</si>
  <si>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</si>
  <si>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</si>
  <si>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</si>
  <si>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</si>
  <si>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</si>
  <si>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</si>
  <si>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</si>
  <si>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</si>
  <si>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</si>
  <si>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</si>
  <si>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</si>
  <si>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</si>
  <si>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</si>
  <si>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</si>
  <si>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</si>
  <si>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</si>
  <si>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</si>
  <si>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</si>
  <si>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</si>
  <si>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</si>
  <si>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</si>
  <si>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</si>
  <si>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</si>
  <si>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</si>
  <si>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</si>
  <si>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</si>
  <si>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</si>
  <si>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</si>
  <si>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</si>
  <si>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</si>
  <si>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</si>
  <si>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</si>
  <si>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</si>
  <si>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</si>
  <si>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</si>
  <si>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</si>
  <si>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</si>
  <si>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</si>
  <si>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</si>
  <si>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</si>
  <si>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</si>
  <si>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</si>
  <si>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</si>
  <si>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</si>
  <si>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</si>
  <si>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</si>
  <si>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</si>
  <si>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</si>
  <si>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</si>
  <si>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</si>
  <si>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</si>
  <si>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</si>
  <si>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</si>
  <si>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</si>
  <si>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</si>
  <si>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</si>
  <si>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</si>
  <si>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</si>
  <si>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</si>
  <si>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</si>
  <si>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</si>
  <si>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</si>
  <si>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</si>
  <si>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</si>
  <si>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</si>
  <si>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</si>
  <si>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</si>
  <si>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</si>
  <si>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</si>
  <si>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</si>
  <si>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</si>
  <si>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</si>
  <si>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</si>
  <si>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</si>
  <si>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</si>
  <si>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</si>
  <si>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</si>
  <si>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</si>
  <si>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</si>
  <si>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</si>
  <si>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</si>
  <si>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</si>
  <si>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</si>
  <si>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</si>
  <si>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</si>
  <si>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</si>
  <si>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</si>
  <si>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</si>
  <si>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</si>
  <si>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</si>
  <si>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</si>
  <si>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</si>
  <si>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</si>
  <si>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</si>
  <si>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</si>
  <si>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</si>
  <si>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</si>
  <si>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</si>
  <si>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</si>
  <si>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</si>
  <si>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</si>
  <si>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</si>
  <si>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</si>
  <si>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</si>
  <si>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</si>
  <si>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</si>
  <si>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</si>
  <si>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</si>
  <si>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</si>
  <si>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</si>
  <si>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</si>
  <si>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</si>
  <si>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</si>
  <si>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</si>
  <si>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</si>
  <si>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</si>
  <si>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</si>
  <si>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</si>
  <si>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</si>
  <si>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</si>
  <si>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</si>
  <si>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</si>
  <si>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</si>
  <si>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</si>
  <si>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</si>
  <si>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</si>
  <si>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</si>
  <si>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</si>
  <si>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</si>
  <si>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</si>
  <si>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</si>
  <si>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</si>
  <si>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</si>
  <si>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</si>
  <si>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</si>
  <si>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</si>
  <si>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</si>
  <si>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</si>
  <si>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</si>
  <si>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</si>
  <si>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</si>
  <si>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</si>
  <si>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</si>
  <si>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</si>
  <si>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</si>
  <si>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</si>
  <si>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</si>
  <si>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</si>
  <si>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</si>
  <si>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</si>
  <si>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</si>
  <si>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</si>
  <si>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</si>
  <si>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</si>
  <si>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</si>
  <si>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</si>
  <si>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</si>
  <si>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</si>
  <si>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</si>
  <si>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</si>
  <si>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</si>
  <si>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</si>
  <si>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</si>
  <si>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</si>
  <si>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</si>
  <si>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</si>
  <si>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</si>
  <si>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</si>
  <si>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</si>
  <si>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</si>
  <si>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</si>
  <si>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</si>
  <si>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</si>
  <si>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</si>
  <si>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</si>
  <si>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</si>
  <si>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</si>
  <si>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</si>
  <si>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</si>
  <si>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</si>
  <si>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</si>
  <si>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</si>
  <si>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</si>
  <si>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</si>
  <si>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</si>
  <si>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</si>
  <si>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</si>
  <si>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</si>
  <si>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</si>
  <si>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</si>
  <si>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</si>
  <si>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</si>
  <si>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</si>
  <si>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</si>
  <si>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</si>
  <si>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</si>
  <si>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</si>
  <si>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</si>
  <si>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</si>
  <si>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</si>
  <si>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</si>
  <si>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</si>
  <si>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</si>
  <si>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</si>
  <si>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</si>
  <si>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</si>
  <si>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</si>
  <si>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</si>
  <si>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</si>
  <si>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</si>
  <si>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</si>
  <si>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</si>
  <si>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</si>
  <si>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</si>
  <si>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</si>
  <si>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</si>
  <si>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</si>
  <si>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</si>
  <si>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</si>
  <si>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</si>
  <si>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</si>
  <si>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</si>
  <si>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</si>
  <si>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</si>
  <si>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</si>
  <si>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</si>
  <si>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</si>
  <si>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</si>
  <si>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</si>
  <si>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</si>
  <si>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</si>
  <si>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</si>
  <si>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</si>
  <si>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</si>
  <si>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</si>
  <si>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</si>
  <si>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</si>
  <si>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</si>
  <si>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</si>
  <si>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</si>
  <si>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</si>
  <si>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</si>
  <si>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</si>
  <si>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</si>
  <si>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</si>
  <si>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</si>
  <si>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</si>
  <si>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</si>
  <si>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</si>
  <si>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</si>
  <si>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</si>
  <si>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</si>
  <si>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</si>
  <si>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</si>
  <si>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</si>
  <si>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</si>
  <si>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</si>
  <si>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</si>
  <si>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</si>
  <si>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</si>
  <si>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</si>
  <si>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</si>
  <si>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</si>
  <si>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</si>
  <si>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</si>
  <si>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</si>
  <si>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</si>
  <si>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</si>
  <si>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</si>
  <si>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</si>
  <si>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</si>
  <si>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</si>
  <si>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</si>
  <si>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</si>
  <si>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</si>
  <si>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</si>
  <si>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</si>
  <si>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</si>
  <si>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</si>
  <si>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</si>
  <si>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</si>
  <si>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</si>
  <si>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</si>
  <si>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</si>
  <si>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</si>
  <si>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</si>
  <si>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</si>
  <si>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</si>
  <si>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</si>
  <si>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</si>
  <si>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</si>
  <si>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</si>
  <si>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</si>
  <si>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</si>
  <si>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</si>
  <si>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</si>
  <si>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</si>
  <si>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</si>
  <si>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</si>
  <si>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</si>
  <si>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</si>
  <si>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</si>
  <si>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</si>
  <si>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</si>
  <si>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</si>
  <si>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</si>
  <si>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</si>
  <si>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</si>
  <si>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</si>
  <si>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</si>
  <si>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</si>
  <si>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</si>
  <si>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</si>
  <si>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</si>
  <si>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</si>
  <si>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</si>
  <si>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</si>
  <si>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</si>
  <si>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</si>
  <si>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</si>
  <si>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</si>
  <si>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</si>
  <si>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</si>
  <si>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</si>
  <si>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</si>
  <si>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</si>
  <si>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</si>
  <si>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</si>
  <si>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</si>
  <si>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</si>
  <si>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</si>
  <si>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</si>
  <si>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</si>
  <si>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</si>
  <si>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</si>
  <si>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</si>
  <si>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</si>
  <si>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</si>
  <si>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</si>
  <si>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</si>
  <si>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</si>
  <si>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</si>
  <si>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</si>
  <si>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</si>
  <si>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</si>
  <si>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</si>
  <si>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</si>
  <si>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</si>
  <si>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</si>
  <si>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</si>
  <si>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</si>
  <si>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</si>
  <si>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</si>
  <si>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</si>
  <si>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</si>
  <si>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</si>
  <si>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</si>
  <si>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</si>
  <si>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</si>
  <si>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</si>
  <si>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</si>
  <si>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</si>
  <si>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</si>
  <si>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</si>
  <si>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</si>
  <si>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</si>
  <si>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</si>
  <si>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</si>
  <si>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</si>
  <si>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</si>
  <si>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</si>
  <si>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</si>
  <si>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</si>
  <si>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</si>
  <si>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</si>
  <si>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</si>
  <si>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</si>
  <si>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</si>
  <si>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</si>
  <si>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</si>
  <si>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</si>
  <si>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</si>
  <si>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</si>
  <si>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</si>
  <si>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</si>
  <si>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</si>
  <si>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</si>
  <si>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</si>
  <si>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</si>
  <si>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</si>
  <si>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</si>
  <si>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</si>
  <si>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</si>
  <si>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</si>
  <si>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</si>
  <si>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</si>
  <si>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</si>
  <si>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</si>
  <si>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</si>
  <si>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</si>
  <si>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</si>
  <si>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</si>
  <si>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</si>
  <si>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</si>
  <si>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</si>
  <si>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</si>
  <si>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</si>
  <si>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</si>
  <si>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</si>
  <si>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</si>
  <si>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</si>
  <si>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</si>
  <si>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</si>
  <si>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</si>
  <si>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</si>
  <si>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</si>
  <si>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</si>
  <si>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</si>
  <si>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</si>
  <si>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</si>
  <si>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</si>
  <si>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</si>
  <si>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</si>
  <si>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</si>
  <si>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</si>
  <si>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</si>
  <si>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</si>
  <si>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</si>
  <si>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</si>
  <si>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</si>
  <si>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</si>
  <si>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</si>
  <si>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</si>
  <si>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</si>
  <si>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</si>
  <si>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</si>
  <si>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</si>
  <si>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</si>
  <si>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</si>
  <si>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</si>
  <si>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</si>
  <si>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</si>
  <si>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</si>
  <si>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</si>
  <si>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</si>
  <si>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</si>
  <si>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</si>
  <si>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</si>
  <si>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</si>
  <si>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</si>
  <si>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</si>
  <si>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</si>
  <si>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</si>
  <si>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</si>
  <si>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</si>
  <si>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</si>
  <si>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</si>
  <si>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</si>
  <si>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</si>
  <si>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</si>
  <si>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</si>
  <si>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</si>
  <si>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</si>
  <si>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</si>
  <si>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</si>
  <si>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</si>
  <si>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</si>
  <si>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</si>
  <si>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</si>
  <si>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</si>
  <si>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</si>
  <si>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</si>
  <si>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</si>
  <si>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</si>
  <si>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</si>
  <si>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</si>
  <si>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</si>
  <si>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</si>
  <si>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</si>
  <si>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</si>
  <si>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</si>
  <si>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</si>
  <si>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</si>
  <si>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</si>
  <si>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</si>
  <si>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</si>
  <si>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</si>
  <si>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</si>
  <si>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</si>
  <si>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</si>
  <si>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</si>
  <si>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</si>
  <si>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</si>
  <si>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</si>
  <si>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</si>
  <si>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</si>
  <si>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</si>
  <si>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</si>
  <si>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</si>
  <si>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</si>
  <si>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</si>
  <si>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</si>
  <si>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</si>
  <si>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</si>
  <si>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</si>
  <si>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</si>
  <si>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</si>
  <si>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</si>
  <si>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</si>
  <si>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</si>
  <si>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</si>
  <si>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</si>
  <si>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</si>
  <si>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</si>
  <si>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</si>
  <si>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</si>
  <si>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</si>
  <si>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</si>
  <si>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</si>
  <si>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</si>
  <si>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</si>
  <si>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</si>
  <si>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</si>
  <si>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</si>
  <si>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</si>
  <si>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</si>
  <si>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</si>
  <si>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</si>
  <si>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</si>
  <si>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</si>
  <si>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</si>
  <si>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</si>
  <si>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</si>
  <si>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</si>
  <si>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</si>
  <si>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</si>
  <si>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</si>
  <si>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</si>
  <si>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</si>
  <si>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</si>
  <si>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</si>
  <si>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</si>
  <si>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</si>
  <si>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</si>
  <si>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</si>
  <si>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</si>
  <si>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</si>
  <si>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</si>
  <si>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</si>
  <si>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</si>
  <si>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</si>
  <si>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</si>
  <si>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</si>
  <si>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</si>
  <si>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</si>
  <si>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</si>
  <si>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</si>
  <si>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</si>
  <si>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</si>
  <si>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</si>
  <si>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</si>
  <si>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</si>
  <si>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</si>
  <si>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</si>
  <si>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</si>
  <si>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</si>
  <si>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</si>
  <si>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</si>
  <si>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</si>
  <si>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</si>
  <si>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</si>
  <si>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</si>
  <si>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</si>
  <si>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</si>
  <si>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</si>
  <si>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</si>
  <si>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</si>
  <si>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</si>
  <si>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</si>
  <si>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</si>
  <si>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</si>
  <si>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</si>
  <si>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</si>
  <si>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</si>
  <si>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</si>
  <si>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</si>
  <si>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</si>
  <si>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</si>
  <si>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</si>
  <si>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</si>
  <si>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</si>
  <si>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</si>
  <si>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</si>
  <si>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</si>
  <si>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</si>
  <si>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</si>
  <si>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</si>
  <si>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</si>
  <si>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</si>
  <si>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</si>
  <si>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</si>
  <si>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</si>
  <si>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</si>
  <si>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</si>
  <si>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</si>
  <si>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</si>
  <si>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</si>
  <si>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</si>
  <si>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</si>
  <si>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</si>
  <si>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</si>
  <si>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</si>
  <si>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</si>
  <si>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</si>
  <si>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</si>
  <si>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</si>
  <si>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</si>
  <si>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</si>
  <si>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</si>
  <si>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</si>
  <si>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</si>
  <si>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</si>
  <si>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</si>
  <si>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</si>
  <si>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</si>
  <si>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</si>
  <si>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</si>
  <si>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</si>
  <si>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</si>
  <si>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</si>
  <si>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</si>
  <si>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</si>
  <si>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</si>
  <si>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</si>
  <si>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</si>
  <si>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</si>
  <si>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</si>
  <si>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</si>
  <si>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</si>
  <si>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</si>
  <si>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</si>
  <si>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</si>
  <si>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</si>
  <si>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</si>
  <si>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</si>
  <si>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</si>
  <si>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</si>
  <si>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</si>
  <si>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</si>
  <si>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</si>
  <si>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</si>
  <si>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</si>
  <si>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</si>
  <si>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</si>
  <si>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</si>
  <si>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</si>
  <si>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</si>
  <si>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</si>
  <si>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</si>
  <si>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</si>
  <si>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</si>
  <si>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</si>
  <si>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</si>
  <si>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</si>
  <si>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</si>
  <si>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</si>
  <si>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</si>
  <si>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</si>
  <si>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</si>
  <si>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</si>
  <si>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</si>
  <si>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</si>
  <si>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</si>
  <si>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</si>
  <si>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</si>
  <si>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</si>
  <si>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</si>
  <si>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</si>
  <si>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</si>
  <si>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</si>
  <si>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</si>
  <si>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</si>
  <si>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</si>
  <si>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</si>
  <si>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</si>
  <si>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</si>
  <si>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</si>
  <si>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</si>
  <si>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</si>
  <si>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</si>
  <si>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</si>
  <si>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</si>
  <si>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</si>
  <si>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</si>
  <si>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</si>
  <si>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</si>
  <si>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</si>
  <si>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</si>
  <si>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</si>
  <si>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</si>
  <si>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</si>
  <si>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</si>
  <si>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</si>
  <si>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</si>
  <si>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</si>
  <si>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</si>
  <si>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</si>
  <si>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</si>
  <si>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</si>
  <si>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</si>
  <si>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</si>
  <si>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</si>
  <si>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</si>
  <si>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</si>
  <si>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</si>
  <si>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</si>
  <si>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</si>
  <si>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</si>
  <si>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</si>
  <si>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</si>
  <si>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</si>
  <si>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</si>
  <si>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</si>
  <si>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</si>
  <si>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</si>
  <si>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</si>
  <si>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</si>
  <si>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</si>
  <si>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</si>
  <si>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</si>
  <si>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</si>
  <si>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</si>
  <si>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</si>
  <si>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</si>
  <si>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</si>
  <si>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</si>
  <si>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</si>
  <si>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</si>
  <si>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</si>
  <si>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</si>
  <si>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</si>
  <si>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</si>
  <si>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</si>
  <si>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</si>
  <si>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</si>
  <si>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</si>
  <si>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</si>
  <si>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</si>
  <si>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</si>
  <si>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</si>
  <si>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</si>
  <si>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</si>
  <si>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</si>
  <si>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</si>
  <si>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</si>
  <si>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</si>
  <si>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</si>
  <si>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</si>
  <si>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</si>
  <si>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</si>
  <si>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</si>
  <si>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</si>
  <si>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</si>
  <si>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</si>
  <si>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</si>
  <si>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</si>
  <si>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</si>
  <si>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</si>
  <si>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</si>
  <si>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</si>
  <si>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</si>
  <si>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</si>
  <si>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</si>
  <si>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</si>
  <si>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</si>
  <si>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</si>
  <si>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</si>
  <si>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</si>
  <si>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</si>
  <si>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</si>
  <si>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</si>
  <si>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</si>
  <si>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</si>
  <si>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</si>
  <si>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</si>
  <si>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</si>
  <si>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</si>
  <si>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</si>
  <si>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</si>
  <si>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</si>
  <si>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</si>
  <si>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</si>
  <si>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</si>
  <si>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</si>
  <si>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</si>
  <si>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</si>
  <si>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</si>
  <si>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</si>
  <si>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</si>
  <si>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</si>
  <si>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</si>
  <si>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</si>
  <si>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</si>
  <si>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</si>
  <si>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</si>
  <si>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</si>
  <si>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</si>
  <si>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</si>
  <si>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</si>
  <si>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</si>
  <si>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</si>
  <si>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</si>
  <si>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</si>
  <si>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</si>
  <si>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</si>
  <si>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</si>
  <si>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</si>
  <si>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</si>
  <si>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</si>
  <si>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</si>
  <si>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</si>
  <si>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</si>
  <si>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</si>
  <si>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</si>
  <si>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</si>
  <si>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</si>
  <si>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</si>
  <si>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</si>
  <si>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</si>
  <si>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</si>
  <si>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</si>
  <si>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</si>
  <si>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</si>
  <si>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</si>
  <si>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</si>
  <si>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</si>
  <si>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</si>
  <si>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</si>
  <si>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</si>
  <si>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</si>
  <si>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</si>
  <si>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</si>
  <si>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</si>
  <si>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</si>
  <si>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</si>
  <si>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</si>
  <si>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</si>
  <si>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</si>
  <si>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</si>
  <si>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</si>
  <si>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</si>
  <si>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</si>
  <si>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</si>
  <si>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</si>
  <si>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</si>
  <si>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</si>
  <si>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</si>
  <si>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</si>
  <si>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</si>
  <si>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</si>
  <si>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</si>
  <si>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</si>
  <si>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</si>
  <si>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</si>
  <si>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</si>
  <si>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</si>
  <si>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</si>
  <si>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</si>
  <si>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</si>
  <si>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</si>
  <si>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</si>
  <si>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</si>
  <si>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</si>
  <si>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</si>
  <si>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</si>
  <si>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</si>
  <si>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</si>
  <si>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</si>
  <si>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</si>
  <si>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</si>
  <si>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</si>
  <si>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</si>
  <si>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</si>
  <si>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</si>
  <si>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</si>
  <si>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</si>
  <si>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</si>
  <si>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</si>
  <si>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</si>
  <si>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</si>
  <si>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</si>
  <si>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</si>
  <si>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</si>
  <si>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</si>
  <si>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</si>
  <si>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</si>
  <si>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</si>
  <si>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</si>
  <si>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</si>
  <si>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</si>
  <si>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</si>
  <si>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</si>
  <si>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</si>
  <si>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</si>
  <si>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</si>
  <si>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</si>
  <si>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</si>
  <si>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</si>
  <si>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</si>
  <si>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</si>
  <si>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</si>
  <si>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</si>
  <si>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</si>
  <si>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</si>
  <si>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</si>
  <si>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</si>
  <si>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</si>
  <si>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</si>
  <si>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</si>
  <si>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</si>
  <si>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</si>
  <si>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</si>
  <si>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</si>
  <si>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</si>
  <si>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</si>
  <si>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</si>
  <si>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</si>
  <si>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</si>
  <si>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</si>
  <si>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</si>
  <si>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</si>
  <si>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</si>
  <si>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</si>
  <si>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</si>
  <si>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</si>
  <si>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</si>
  <si>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</si>
  <si>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</si>
  <si>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</si>
  <si>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</si>
  <si>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</si>
  <si>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</si>
  <si>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</si>
  <si>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</si>
  <si>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</si>
  <si>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</si>
  <si>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</si>
  <si>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</si>
  <si>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</si>
  <si>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</si>
  <si>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</si>
  <si>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</si>
  <si>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</si>
  <si>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</si>
  <si>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</si>
  <si>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</si>
  <si>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</si>
  <si>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</si>
  <si>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</si>
  <si>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</si>
  <si>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</si>
  <si>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</si>
  <si>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</si>
  <si>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</si>
  <si>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</si>
  <si>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</si>
  <si>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</si>
  <si>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</si>
  <si>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</si>
  <si>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</si>
  <si>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</si>
  <si>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</si>
  <si>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</si>
  <si>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</si>
  <si>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</si>
  <si>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</si>
  <si>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</si>
  <si>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</si>
  <si>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</si>
  <si>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</si>
  <si>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</si>
  <si>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</si>
  <si>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</si>
  <si>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</si>
  <si>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</si>
  <si>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</si>
  <si>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</si>
  <si>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</si>
  <si>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</si>
  <si>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</si>
  <si>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</si>
  <si>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</si>
  <si>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</si>
  <si>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</si>
  <si>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</si>
  <si>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</si>
  <si>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</si>
  <si>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</si>
  <si>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</si>
  <si>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</si>
  <si>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</si>
  <si>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</si>
  <si>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</si>
  <si>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</si>
  <si>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</si>
  <si>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</si>
  <si>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</si>
  <si>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</si>
  <si>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</si>
  <si>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</si>
  <si>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</si>
  <si>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</si>
  <si>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</si>
  <si>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</si>
  <si>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</si>
  <si>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</si>
  <si>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</si>
  <si>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</si>
  <si>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</si>
  <si>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</si>
  <si>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</si>
  <si>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</si>
  <si>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</si>
  <si>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</si>
  <si>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</si>
  <si>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</si>
  <si>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</si>
  <si>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</si>
  <si>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</si>
  <si>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</si>
  <si>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</si>
  <si>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</si>
  <si>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</si>
  <si>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</si>
  <si>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</si>
  <si>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</si>
  <si>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</si>
  <si>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</si>
  <si>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</si>
  <si>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</si>
  <si>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</si>
  <si>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</si>
  <si>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</si>
  <si>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</si>
  <si>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</si>
  <si>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</si>
  <si>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</si>
  <si>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</si>
  <si>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</si>
  <si>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</si>
  <si>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</si>
  <si>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</si>
  <si>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</si>
  <si>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</si>
  <si>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</si>
  <si>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</si>
  <si>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</si>
  <si>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</si>
  <si>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</si>
  <si>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</si>
  <si>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</si>
  <si>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</si>
  <si>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</si>
  <si>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</si>
  <si>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</si>
  <si>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</si>
  <si>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</si>
  <si>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</si>
  <si>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</si>
  <si>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</si>
  <si>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</si>
  <si>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</si>
  <si>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</si>
  <si>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</si>
  <si>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</si>
  <si>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</si>
  <si>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</si>
  <si>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</si>
  <si>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</si>
  <si>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</si>
  <si>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</si>
  <si>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</si>
  <si>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</si>
  <si>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</si>
  <si>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</si>
  <si>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</si>
  <si>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</si>
  <si>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</si>
  <si>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</si>
  <si>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</si>
  <si>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</si>
  <si>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</si>
  <si>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</si>
  <si>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</si>
  <si>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</si>
  <si>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</si>
  <si>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</si>
  <si>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</si>
  <si>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</si>
  <si>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</si>
  <si>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</si>
  <si>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</si>
  <si>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</si>
  <si>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</si>
  <si>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</si>
  <si>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</si>
  <si>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</si>
  <si>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</si>
  <si>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</si>
  <si>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</si>
  <si>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</si>
  <si>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</si>
  <si>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</si>
  <si>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</si>
  <si>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</si>
  <si>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</si>
  <si>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</si>
  <si>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</si>
  <si>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</si>
  <si>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</si>
  <si>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</si>
  <si>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</si>
  <si>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</si>
  <si>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</si>
  <si>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</si>
  <si>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</si>
  <si>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</si>
  <si>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</si>
  <si>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</si>
  <si>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</si>
  <si>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</si>
  <si>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</si>
  <si>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</si>
  <si>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</si>
  <si>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</si>
  <si>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</si>
  <si>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</si>
  <si>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</si>
  <si>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</si>
  <si>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</si>
  <si>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</si>
  <si>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</si>
  <si>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</si>
  <si>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</si>
  <si>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</si>
  <si>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</si>
  <si>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</si>
  <si>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</si>
  <si>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</si>
  <si>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</si>
  <si>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</si>
  <si>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</si>
  <si>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</si>
  <si>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</si>
  <si>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</si>
  <si>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</si>
  <si>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</si>
  <si>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</si>
  <si>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</si>
  <si>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</si>
  <si>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</si>
  <si>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</si>
  <si>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</si>
  <si>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</si>
  <si>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</si>
  <si>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</si>
  <si>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</si>
  <si>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</si>
  <si>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</si>
  <si>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</si>
  <si>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</si>
  <si>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</si>
  <si>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</si>
  <si>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</si>
  <si>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</si>
  <si>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</si>
  <si>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</si>
  <si>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</si>
  <si>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</si>
  <si>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</si>
  <si>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</si>
  <si>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</si>
  <si>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</si>
  <si>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</si>
  <si>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</si>
  <si>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</si>
  <si>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</si>
  <si>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</si>
  <si>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</si>
  <si>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</si>
  <si>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</si>
  <si>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</si>
  <si>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</si>
  <si>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</si>
  <si>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</si>
  <si>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</si>
  <si>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</si>
  <si>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</si>
  <si>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</si>
  <si>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</si>
  <si>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</si>
  <si>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</si>
  <si>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</si>
  <si>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</si>
  <si>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</si>
  <si>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</si>
  <si>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</si>
  <si>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</si>
  <si>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</si>
  <si>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</si>
  <si>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</si>
  <si>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</si>
  <si>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</si>
  <si>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</si>
  <si>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</si>
  <si>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</si>
  <si>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</si>
  <si>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</si>
  <si>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</si>
  <si>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</si>
  <si>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</si>
  <si>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</si>
  <si>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</si>
  <si>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</si>
  <si>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</si>
  <si>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</si>
  <si>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</si>
  <si>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</si>
  <si>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</si>
  <si>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</si>
  <si>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</si>
  <si>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</si>
  <si>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</si>
  <si>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</si>
  <si>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</si>
  <si>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</si>
  <si>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</si>
  <si>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</si>
  <si>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</si>
  <si>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</si>
  <si>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</si>
  <si>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</si>
  <si>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</si>
  <si>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</si>
  <si>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</si>
  <si>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</si>
  <si>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</si>
  <si>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</si>
  <si>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</si>
  <si>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</si>
  <si>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</si>
  <si>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</si>
  <si>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</si>
  <si>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</si>
  <si>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</si>
  <si>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</si>
  <si>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</si>
  <si>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</si>
  <si>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</si>
  <si>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</si>
  <si>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</si>
  <si>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</si>
  <si>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</si>
  <si>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</si>
  <si>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</si>
  <si>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</si>
  <si>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</si>
  <si>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</si>
  <si>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</si>
  <si>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</si>
  <si>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</si>
  <si>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</si>
  <si>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</si>
  <si>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</si>
  <si>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</si>
  <si>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</si>
  <si>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</si>
  <si>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</si>
  <si>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</si>
  <si>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</si>
  <si>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</si>
  <si>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</si>
  <si>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</si>
  <si>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</si>
  <si>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</si>
  <si>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</si>
  <si>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</si>
  <si>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</si>
  <si>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</si>
  <si>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</si>
  <si>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</si>
  <si>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</si>
  <si>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</si>
  <si>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</si>
  <si>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</si>
  <si>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</si>
  <si>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</si>
  <si>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</si>
  <si>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</si>
  <si>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</si>
  <si>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</si>
  <si>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</si>
  <si>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</si>
  <si>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</si>
  <si>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</si>
  <si>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</si>
  <si>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</si>
  <si>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</si>
  <si>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</si>
  <si>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</si>
  <si>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</si>
  <si>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</si>
  <si>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</si>
  <si>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</si>
  <si>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</si>
  <si>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</si>
  <si>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</si>
  <si>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</si>
  <si>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</si>
  <si>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</si>
  <si>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</si>
  <si>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</si>
  <si>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</si>
  <si>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</si>
  <si>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</si>
  <si>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</si>
  <si>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</si>
  <si>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</si>
  <si>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</si>
  <si>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</si>
  <si>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</si>
  <si>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</si>
  <si>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</si>
  <si>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</si>
  <si>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</si>
  <si>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</si>
  <si>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</si>
  <si>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</si>
  <si>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</si>
  <si>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</si>
  <si>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</si>
  <si>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</si>
  <si>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</si>
  <si>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</si>
  <si>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</si>
  <si>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</si>
  <si>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</si>
  <si>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</si>
  <si>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</si>
  <si>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</si>
  <si>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</si>
  <si>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</si>
  <si>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</si>
  <si>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</si>
  <si>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</si>
  <si>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</si>
  <si>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</si>
  <si>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</si>
  <si>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</si>
  <si>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</si>
  <si>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</si>
  <si>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</si>
  <si>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</si>
  <si>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</si>
  <si>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</si>
  <si>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</si>
  <si>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</si>
  <si>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</si>
  <si>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</si>
  <si>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</si>
  <si>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</si>
  <si>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</si>
  <si>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</si>
  <si>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</si>
  <si>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</si>
  <si>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</si>
  <si>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</si>
  <si>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</si>
  <si>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</si>
  <si>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</si>
  <si>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</si>
  <si>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</si>
  <si>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</si>
  <si>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</si>
  <si>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</si>
  <si>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</si>
  <si>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</si>
  <si>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</si>
  <si>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</si>
  <si>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</si>
  <si>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</si>
  <si>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</si>
  <si>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</si>
  <si>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</si>
  <si>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</si>
  <si>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</si>
  <si>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</si>
  <si>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</si>
  <si>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</si>
  <si>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</si>
  <si>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</si>
  <si>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</si>
  <si>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</si>
  <si>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</si>
  <si>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</si>
  <si>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</si>
  <si>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</si>
  <si>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</si>
  <si>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</si>
  <si>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</si>
  <si>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</si>
  <si>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</si>
  <si>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</si>
  <si>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</si>
  <si>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</si>
  <si>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</si>
  <si>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</si>
  <si>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</si>
  <si>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</si>
  <si>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</si>
  <si>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</si>
  <si>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</si>
  <si>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</si>
  <si>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</si>
  <si>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</si>
  <si>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</si>
  <si>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</si>
  <si>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</si>
  <si>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</si>
  <si>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</si>
  <si>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</si>
  <si>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</si>
  <si>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</si>
  <si>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</si>
  <si>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</si>
  <si>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</si>
  <si>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</si>
  <si>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</si>
  <si>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</si>
  <si>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</si>
  <si>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</si>
  <si>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</si>
  <si>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</si>
  <si>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</si>
  <si>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</si>
  <si>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</si>
  <si>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</si>
  <si>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</si>
  <si>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</si>
  <si>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</si>
  <si>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</si>
  <si>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</si>
  <si>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</si>
  <si>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</si>
  <si>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</si>
  <si>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</si>
  <si>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</si>
  <si>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</si>
  <si>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</si>
  <si>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</si>
  <si>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</si>
  <si>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</si>
  <si>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</si>
  <si>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</si>
  <si>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</si>
  <si>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</si>
  <si>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</si>
  <si>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</si>
  <si>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</si>
  <si>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</si>
  <si>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</si>
  <si>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</si>
  <si>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</si>
  <si>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</si>
  <si>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</si>
  <si>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</si>
  <si>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</si>
  <si>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</si>
  <si>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</si>
  <si>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</si>
  <si>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</si>
  <si>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</si>
  <si>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</si>
  <si>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</si>
  <si>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</si>
  <si>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</si>
  <si>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</si>
  <si>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</si>
  <si>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</si>
  <si>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</si>
  <si>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</si>
  <si>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</si>
  <si>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</si>
  <si>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</si>
  <si>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</si>
  <si>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</si>
  <si>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</si>
  <si>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</si>
  <si>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</si>
  <si>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</si>
  <si>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</si>
  <si>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</si>
  <si>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</si>
  <si>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</si>
  <si>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</si>
  <si>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</si>
  <si>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</si>
  <si>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</si>
  <si>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</si>
  <si>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</si>
  <si>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</si>
  <si>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</si>
  <si>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</si>
  <si>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</si>
  <si>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</si>
  <si>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</si>
  <si>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</si>
  <si>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</si>
  <si>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</si>
  <si>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</si>
  <si>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</si>
  <si>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</si>
  <si>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</si>
  <si>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</si>
  <si>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</si>
  <si>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</si>
  <si>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</si>
  <si>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</si>
  <si>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</si>
  <si>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</si>
  <si>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</si>
  <si>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</si>
  <si>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</si>
  <si>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</si>
  <si>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</si>
  <si>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</si>
  <si>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</si>
  <si>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</si>
  <si>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</si>
  <si>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</si>
  <si>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</si>
  <si>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</si>
  <si>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</si>
  <si>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</si>
  <si>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</si>
  <si>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</si>
  <si>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</si>
  <si>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</si>
  <si>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</si>
  <si>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</si>
  <si>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</si>
  <si>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</si>
  <si>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</si>
  <si>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</si>
  <si>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</si>
  <si>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</si>
  <si>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</si>
  <si>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</si>
  <si>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</si>
  <si>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</si>
  <si>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</si>
  <si>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</si>
  <si>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</si>
  <si>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</si>
  <si>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</si>
  <si>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</si>
  <si>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</si>
  <si>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</si>
  <si>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</si>
  <si>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</si>
  <si>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</si>
  <si>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</si>
  <si>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</si>
  <si>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</si>
  <si>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</si>
  <si>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</si>
  <si>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</si>
  <si>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</si>
  <si>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</si>
  <si>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</si>
  <si>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</si>
  <si>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</si>
  <si>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</si>
  <si>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</si>
  <si>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</si>
  <si>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</si>
  <si>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</si>
  <si>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</si>
  <si>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</si>
  <si>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</si>
  <si>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</si>
  <si>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</si>
  <si>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</si>
  <si>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</si>
  <si>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</si>
  <si>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</si>
  <si>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</si>
  <si>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</si>
  <si>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</si>
  <si>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</si>
  <si>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</si>
  <si>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</si>
  <si>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</si>
  <si>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</si>
  <si>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</si>
  <si>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</si>
  <si>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</si>
  <si>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</si>
  <si>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</si>
  <si>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</si>
  <si>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</si>
  <si>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</si>
  <si>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</si>
  <si>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</si>
  <si>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</si>
  <si>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</si>
  <si>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</si>
  <si>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</si>
  <si>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</si>
  <si>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</si>
  <si>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</si>
  <si>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</si>
  <si>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</si>
  <si>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</si>
  <si>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</si>
  <si>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</si>
  <si>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</si>
  <si>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</si>
  <si>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</si>
  <si>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</si>
  <si>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</si>
  <si>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</si>
  <si>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</si>
  <si>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</si>
  <si>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</si>
  <si>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</si>
  <si>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</si>
  <si>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</si>
  <si>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</si>
  <si>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</si>
  <si>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</si>
  <si>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</si>
  <si>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</si>
  <si>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</si>
  <si>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</si>
  <si>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</si>
  <si>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</si>
  <si>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</si>
  <si>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</si>
  <si>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</si>
  <si>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</si>
  <si>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</si>
  <si>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</si>
  <si>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</si>
  <si>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</si>
  <si>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</si>
  <si>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</si>
  <si>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</si>
  <si>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</si>
  <si>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</si>
  <si>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</si>
  <si>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</si>
  <si>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</si>
  <si>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</si>
  <si>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</si>
  <si>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</si>
  <si>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</si>
  <si>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</si>
  <si>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</si>
  <si>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</si>
  <si>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</si>
  <si>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</si>
  <si>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</si>
  <si>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</si>
  <si>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</si>
  <si>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</si>
  <si>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</si>
  <si>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</si>
  <si>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</si>
  <si>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</si>
  <si>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</si>
  <si>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</si>
  <si>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</si>
  <si>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</si>
  <si>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</si>
  <si>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</si>
  <si>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</si>
  <si>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</si>
  <si>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</si>
  <si>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</si>
  <si>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</si>
  <si>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</si>
  <si>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</si>
  <si>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</si>
  <si>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</si>
  <si>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</si>
  <si>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</si>
  <si>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</si>
  <si>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</si>
  <si>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</si>
  <si>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</si>
  <si>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</si>
  <si>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</si>
  <si>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</si>
  <si>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</si>
  <si>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</si>
  <si>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</si>
  <si>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</si>
  <si>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</si>
  <si>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</si>
  <si>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</si>
  <si>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</si>
  <si>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</si>
  <si>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</si>
  <si>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</si>
  <si>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</si>
  <si>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</si>
  <si>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</si>
  <si>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</si>
  <si>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</si>
  <si>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</si>
  <si>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</si>
  <si>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</si>
  <si>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</si>
  <si>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</si>
  <si>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</si>
  <si>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</si>
  <si>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</si>
  <si>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</si>
  <si>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</si>
  <si>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</si>
  <si>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</si>
  <si>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</si>
  <si>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</si>
  <si>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</si>
  <si>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</si>
  <si>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</si>
  <si>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</si>
  <si>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</si>
  <si>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</si>
  <si>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</si>
  <si>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</si>
  <si>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</si>
  <si>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</si>
  <si>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</si>
  <si>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</si>
  <si>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</si>
  <si>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</si>
  <si>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</si>
  <si>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</si>
  <si>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</si>
  <si>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</si>
  <si>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</si>
  <si>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</si>
  <si>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</si>
  <si>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</si>
  <si>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</si>
  <si>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</si>
  <si>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</si>
  <si>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</si>
  <si>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</si>
  <si>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</si>
  <si>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</si>
  <si>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</si>
  <si>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</si>
  <si>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</si>
  <si>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</si>
  <si>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</si>
  <si>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</si>
  <si>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</si>
  <si>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</si>
  <si>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</si>
  <si>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</si>
  <si>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</si>
  <si>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</si>
  <si>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</si>
  <si>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</si>
  <si>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</si>
  <si>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</si>
  <si>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</si>
  <si>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</si>
  <si>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</si>
  <si>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</si>
  <si>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</si>
  <si>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</si>
  <si>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</si>
  <si>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</si>
  <si>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</si>
  <si>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</si>
  <si>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</si>
  <si>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</si>
  <si>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</si>
  <si>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</si>
  <si>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</si>
  <si>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</si>
  <si>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</si>
  <si>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</si>
  <si>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</si>
  <si>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</si>
  <si>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</si>
  <si>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</si>
  <si>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</si>
  <si>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</si>
  <si>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</si>
  <si>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</si>
  <si>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</si>
  <si>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</si>
  <si>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</si>
  <si>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</si>
  <si>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</si>
  <si>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</si>
  <si>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</si>
  <si>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</si>
  <si>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</si>
  <si>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</si>
  <si>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</si>
  <si>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</si>
  <si>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</si>
  <si>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</si>
  <si>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</si>
  <si>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</si>
  <si>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</si>
  <si>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</si>
  <si>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</si>
  <si>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</si>
  <si>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</si>
  <si>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</si>
  <si>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</si>
  <si>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</si>
  <si>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</si>
  <si>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</si>
  <si>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</si>
  <si>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</si>
  <si>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</si>
  <si>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</si>
  <si>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</si>
  <si>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</si>
  <si>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</si>
  <si>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</si>
  <si>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</si>
  <si>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</si>
  <si>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</si>
  <si>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</si>
  <si>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</si>
  <si>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</si>
  <si>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</si>
  <si>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</si>
  <si>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</si>
  <si>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</si>
  <si>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</si>
  <si>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</si>
  <si>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</si>
  <si>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</si>
  <si>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</si>
  <si>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</si>
  <si>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</si>
  <si>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</si>
  <si>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</si>
  <si>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</si>
  <si>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</si>
  <si>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</si>
  <si>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</si>
  <si>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</si>
  <si>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</si>
  <si>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</si>
  <si>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</si>
  <si>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</si>
  <si>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</si>
  <si>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</si>
  <si>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</si>
  <si>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</si>
  <si>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</si>
  <si>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</si>
  <si>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</si>
  <si>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</si>
  <si>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</si>
  <si>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</si>
  <si>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</si>
  <si>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</si>
  <si>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</si>
  <si>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</si>
  <si>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</si>
  <si>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</si>
  <si>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</si>
  <si>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</si>
  <si>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</si>
  <si>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</si>
  <si>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</si>
  <si>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</si>
  <si>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</si>
  <si>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</si>
  <si>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</si>
  <si>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</si>
  <si>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</si>
  <si>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</si>
  <si>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</si>
  <si>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</si>
  <si>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</si>
  <si>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</si>
  <si>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</si>
  <si>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</si>
  <si>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</si>
  <si>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</si>
  <si>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</si>
  <si>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</si>
  <si>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</si>
  <si>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</si>
  <si>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</si>
  <si>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</si>
  <si>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</si>
  <si>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</si>
  <si>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</si>
  <si>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</si>
  <si>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</si>
  <si>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</si>
  <si>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</si>
  <si>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</si>
  <si>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</si>
  <si>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</si>
  <si>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</si>
  <si>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</si>
  <si>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</si>
  <si>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</si>
  <si>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</si>
  <si>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</si>
  <si>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</si>
  <si>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</si>
  <si>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</si>
  <si>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</si>
  <si>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</si>
  <si>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</si>
  <si>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</si>
  <si>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</si>
  <si>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</si>
  <si>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</si>
  <si>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</si>
  <si>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</si>
  <si>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</si>
  <si>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</si>
  <si>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</si>
  <si>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</si>
  <si>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</si>
  <si>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</si>
  <si>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</si>
  <si>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</si>
  <si>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</si>
  <si>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</si>
  <si>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</si>
  <si>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</si>
  <si>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</si>
  <si>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</si>
  <si>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</si>
  <si>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</si>
  <si>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</si>
  <si>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</si>
  <si>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</si>
  <si>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</si>
  <si>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</si>
  <si>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</si>
  <si>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</si>
  <si>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</si>
  <si>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</si>
  <si>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</si>
  <si>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</si>
  <si>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</si>
  <si>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</si>
  <si>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</si>
  <si>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</si>
  <si>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</si>
  <si>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</si>
  <si>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</si>
  <si>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</si>
  <si>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</si>
  <si>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</si>
  <si>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</si>
  <si>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</si>
  <si>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</si>
  <si>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</si>
  <si>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</si>
  <si>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</si>
  <si>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</si>
  <si>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</si>
  <si>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</si>
  <si>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</si>
  <si>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</si>
  <si>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</si>
  <si>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</si>
  <si>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</si>
  <si>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</si>
  <si>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</si>
  <si>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</si>
  <si>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</si>
  <si>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</si>
  <si>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</si>
  <si>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</si>
  <si>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</si>
  <si>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</si>
  <si>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</si>
  <si>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</si>
  <si>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</si>
  <si>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</si>
  <si>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</si>
  <si>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</si>
  <si>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</si>
  <si>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</si>
  <si>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</si>
  <si>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</si>
  <si>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</si>
  <si>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</si>
  <si>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</si>
  <si>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</si>
  <si>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</si>
  <si>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</si>
  <si>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</si>
  <si>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</si>
  <si>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</si>
  <si>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</si>
  <si>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</si>
  <si>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</si>
  <si>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</si>
  <si>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</si>
  <si>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</si>
  <si>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</si>
  <si>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</si>
  <si>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</si>
  <si>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</si>
  <si>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</si>
  <si>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</si>
  <si>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</si>
  <si>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</si>
  <si>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</si>
  <si>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</si>
  <si>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</si>
  <si>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</si>
  <si>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</si>
  <si>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</si>
  <si>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</si>
  <si>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</si>
  <si>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</si>
  <si>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</si>
  <si>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</si>
  <si>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</si>
  <si>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</si>
  <si>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</si>
  <si>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</si>
  <si>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</si>
  <si>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</si>
  <si>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</si>
  <si>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</si>
  <si>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</si>
  <si>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</si>
  <si>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</si>
  <si>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</si>
  <si>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</si>
  <si>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</si>
  <si>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</si>
  <si>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</si>
  <si>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</si>
  <si>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</si>
  <si>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</si>
  <si>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</si>
  <si>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</si>
  <si>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</si>
  <si>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</si>
  <si>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</si>
  <si>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</si>
  <si>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</si>
  <si>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</si>
  <si>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</si>
  <si>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</si>
  <si>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</si>
  <si>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</si>
  <si>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</si>
  <si>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</si>
  <si>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</si>
  <si>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</si>
  <si>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</si>
  <si>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</si>
  <si>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</si>
  <si>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</si>
  <si>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</si>
  <si>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</si>
  <si>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</si>
  <si>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</si>
  <si>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</si>
  <si>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</si>
  <si>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</si>
  <si>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</si>
  <si>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</si>
  <si>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</si>
  <si>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</si>
  <si>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</si>
  <si>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</si>
  <si>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</si>
  <si>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</si>
  <si>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</si>
  <si>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</si>
  <si>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</si>
  <si>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</si>
  <si>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</si>
  <si>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</si>
  <si>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</si>
  <si>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</si>
  <si>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</si>
  <si>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</si>
  <si>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</si>
  <si>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</si>
  <si>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</si>
  <si>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</si>
  <si>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</si>
  <si>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</si>
  <si>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</si>
  <si>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</si>
  <si>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</si>
  <si>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</si>
  <si>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</si>
  <si>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</si>
  <si>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</si>
  <si>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</si>
  <si>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</si>
  <si>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</si>
  <si>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</si>
  <si>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</si>
  <si>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</si>
  <si>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</si>
  <si>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</si>
  <si>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</si>
  <si>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</si>
  <si>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</si>
  <si>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</si>
  <si>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</si>
  <si>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</si>
  <si>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</si>
  <si>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</si>
  <si>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</si>
  <si>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</si>
  <si>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</si>
  <si>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</si>
  <si>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</si>
  <si>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</si>
  <si>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</si>
  <si>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</si>
  <si>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</si>
  <si>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</si>
  <si>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</si>
  <si>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</si>
  <si>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</si>
  <si>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</si>
  <si>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</si>
  <si>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</si>
  <si>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</si>
  <si>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</si>
  <si>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</si>
  <si>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</si>
  <si>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</si>
  <si>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</si>
  <si>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</si>
  <si>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</si>
  <si>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</si>
  <si>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</si>
  <si>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</si>
  <si>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</si>
  <si>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</si>
  <si>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</si>
  <si>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</si>
  <si>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</si>
  <si>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</si>
  <si>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</si>
  <si>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</si>
  <si>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</si>
  <si>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</si>
  <si>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</si>
  <si>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</si>
  <si>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</si>
  <si>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</si>
  <si>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</si>
  <si>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</si>
  <si>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</si>
  <si>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</si>
  <si>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</si>
  <si>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</si>
  <si>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</si>
  <si>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</si>
  <si>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</si>
  <si>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</si>
  <si>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</si>
  <si>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</si>
  <si>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</si>
  <si>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</si>
  <si>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</si>
  <si>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</si>
  <si>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</si>
  <si>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</si>
  <si>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</si>
  <si>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</si>
  <si>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</si>
  <si>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</si>
  <si>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</si>
  <si>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</si>
  <si>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</si>
  <si>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</si>
  <si>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</si>
  <si>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</si>
  <si>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</si>
  <si>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</si>
  <si>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</si>
  <si>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</si>
  <si>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</si>
  <si>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</si>
  <si>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</si>
  <si>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</si>
  <si>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</si>
  <si>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</si>
  <si>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</si>
  <si>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</si>
  <si>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</si>
  <si>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</si>
  <si>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</si>
  <si>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</si>
  <si>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</si>
  <si>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</si>
  <si>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</si>
  <si>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</si>
  <si>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</si>
  <si>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</si>
  <si>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</si>
  <si>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</si>
  <si>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</si>
  <si>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</si>
  <si>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</si>
  <si>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</si>
  <si>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</si>
  <si>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</si>
  <si>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</si>
  <si>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</si>
  <si>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</si>
  <si>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</si>
  <si>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</si>
  <si>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</si>
  <si>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</si>
  <si>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</si>
  <si>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</si>
  <si>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</si>
  <si>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</si>
  <si>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</si>
  <si>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</si>
  <si>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</si>
  <si>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</si>
  <si>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</si>
  <si>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</si>
  <si>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</si>
  <si>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</si>
  <si>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</si>
  <si>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</si>
  <si>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</si>
  <si>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</si>
  <si>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</si>
  <si>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</si>
  <si>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</si>
  <si>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</si>
  <si>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</si>
  <si>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</si>
  <si>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</si>
  <si>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</si>
  <si>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</si>
  <si>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</si>
  <si>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</si>
  <si>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</si>
  <si>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</si>
  <si>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</si>
  <si>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</si>
  <si>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</si>
  <si>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</si>
  <si>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</si>
  <si>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</si>
  <si>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</si>
  <si>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</si>
  <si>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</si>
  <si>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</si>
  <si>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</si>
  <si>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</si>
  <si>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</si>
  <si>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</si>
  <si>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</si>
  <si>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</si>
  <si>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</si>
  <si>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</si>
  <si>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</si>
  <si>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</si>
  <si>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</si>
  <si>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</si>
  <si>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</si>
  <si>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</si>
  <si>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</si>
  <si>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</si>
  <si>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</si>
  <si>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</si>
  <si>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</si>
  <si>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</si>
  <si>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</si>
  <si>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</si>
  <si>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</si>
  <si>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</si>
  <si>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</si>
  <si>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</si>
  <si>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</si>
  <si>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</si>
  <si>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</si>
  <si>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</si>
  <si>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</si>
  <si>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</si>
  <si>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</si>
  <si>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</si>
  <si>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</si>
  <si>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</si>
  <si>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</si>
  <si>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</si>
  <si>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</si>
  <si>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</si>
  <si>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</si>
  <si>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</si>
  <si>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</si>
  <si>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</si>
  <si>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</si>
  <si>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</si>
  <si>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</si>
  <si>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</si>
  <si>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</si>
  <si>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</si>
  <si>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</si>
  <si>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</si>
  <si>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</si>
  <si>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</si>
  <si>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</si>
  <si>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</si>
  <si>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</si>
  <si>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</si>
  <si>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</si>
  <si>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</si>
  <si>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</si>
  <si>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</si>
  <si>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</si>
  <si>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</si>
  <si>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</si>
  <si>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</si>
  <si>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</si>
  <si>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</si>
  <si>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</si>
  <si>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</si>
  <si>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</si>
  <si>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</si>
  <si>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</si>
  <si>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</si>
  <si>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</si>
  <si>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</si>
  <si>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</si>
  <si>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</si>
  <si>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</si>
  <si>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</si>
  <si>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</si>
  <si>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</si>
  <si>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</si>
  <si>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</si>
  <si>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</si>
  <si>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</si>
  <si>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</si>
  <si>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</si>
  <si>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</si>
  <si>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</si>
  <si>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</si>
  <si>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</si>
  <si>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</si>
  <si>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</si>
  <si>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</si>
  <si>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</si>
  <si>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</si>
  <si>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</si>
  <si>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</si>
  <si>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</si>
  <si>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</si>
  <si>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</si>
  <si>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</si>
  <si>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</si>
  <si>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</si>
  <si>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</si>
  <si>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</si>
  <si>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</si>
  <si>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</si>
  <si>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</si>
  <si>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</si>
  <si>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</si>
  <si>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</si>
  <si>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</si>
  <si>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</si>
  <si>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</si>
  <si>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</si>
  <si>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</si>
  <si>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</si>
  <si>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</si>
  <si>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</si>
  <si>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</si>
  <si>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</si>
  <si>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</si>
  <si>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</si>
  <si>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</si>
  <si>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</si>
  <si>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</si>
  <si>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</si>
  <si>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</si>
  <si>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</si>
  <si>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</si>
  <si>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</si>
  <si>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</si>
  <si>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</si>
  <si>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</si>
  <si>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</si>
  <si>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</si>
  <si>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</si>
  <si>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</si>
  <si>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</si>
  <si>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</si>
  <si>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</si>
  <si>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</si>
  <si>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</si>
  <si>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</si>
  <si>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</si>
  <si>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</si>
  <si>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</si>
  <si>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</si>
  <si>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</si>
  <si>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</si>
  <si>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</si>
  <si>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</si>
  <si>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</si>
  <si>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</si>
  <si>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</si>
  <si>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</si>
  <si>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</si>
  <si>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</si>
  <si>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</si>
  <si>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</si>
  <si>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</si>
  <si>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</si>
  <si>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</si>
  <si>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</si>
  <si>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</si>
  <si>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</si>
  <si>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</si>
  <si>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</si>
  <si>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</si>
  <si>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</si>
  <si>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</si>
  <si>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</si>
  <si>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</si>
  <si>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</si>
  <si>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</si>
  <si>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</si>
  <si>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</si>
  <si>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</si>
  <si>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</si>
  <si>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</si>
  <si>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</si>
  <si>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</si>
  <si>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</si>
  <si>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</si>
  <si>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</si>
  <si>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</si>
  <si>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</si>
  <si>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</si>
  <si>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</si>
  <si>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</si>
  <si>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</si>
  <si>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</si>
  <si>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</si>
  <si>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</si>
  <si>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</si>
  <si>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</si>
  <si>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</si>
  <si>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</si>
  <si>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</si>
  <si>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</si>
  <si>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</si>
  <si>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</si>
  <si>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</si>
  <si>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</si>
  <si>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</si>
  <si>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</si>
  <si>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</si>
  <si>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</si>
  <si>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</si>
  <si>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</si>
  <si>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</si>
  <si>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</si>
  <si>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</si>
  <si>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</si>
  <si>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</si>
  <si>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</si>
  <si>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</si>
  <si>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</si>
  <si>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</si>
  <si>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</si>
  <si>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</si>
  <si>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</si>
  <si>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</si>
  <si>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</si>
  <si>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</si>
  <si>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</si>
  <si>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</si>
  <si>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</si>
  <si>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</si>
  <si>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</si>
  <si>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</si>
  <si>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</si>
  <si>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</si>
  <si>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</si>
  <si>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</si>
  <si>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</si>
  <si>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</si>
  <si>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</si>
  <si>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</si>
  <si>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</si>
  <si>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</si>
  <si>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</si>
  <si>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</si>
  <si>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</si>
  <si>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</si>
  <si>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</si>
  <si>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</si>
  <si>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</si>
  <si>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</si>
  <si>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</si>
  <si>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</si>
  <si>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</si>
  <si>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</si>
  <si>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</si>
  <si>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</si>
  <si>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</si>
  <si>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</si>
  <si>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</si>
  <si>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</si>
  <si>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</si>
  <si>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</si>
  <si>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</si>
  <si>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</si>
  <si>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</si>
  <si>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</si>
  <si>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</si>
  <si>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</si>
  <si>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</si>
  <si>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</si>
  <si>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</si>
  <si>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</si>
  <si>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</si>
  <si>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</si>
  <si>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</si>
  <si>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</si>
  <si>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</si>
  <si>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</si>
  <si>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</si>
  <si>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</si>
  <si>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</si>
  <si>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</si>
  <si>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</si>
  <si>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</si>
  <si>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</si>
  <si>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</si>
  <si>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</si>
  <si>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</si>
  <si>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</si>
  <si>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</si>
  <si>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</si>
  <si>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</si>
  <si>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</si>
  <si>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</si>
  <si>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</si>
  <si>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</si>
  <si>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</si>
  <si>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</si>
  <si>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</si>
  <si>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</si>
  <si>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</si>
  <si>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</si>
  <si>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</si>
  <si>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</si>
  <si>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</si>
  <si>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</si>
  <si>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</si>
  <si>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</si>
  <si>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</si>
  <si>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</si>
  <si>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</si>
  <si>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</si>
  <si>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</si>
  <si>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</si>
  <si>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</si>
  <si>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</si>
  <si>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</si>
  <si>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</si>
  <si>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</si>
  <si>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</si>
  <si>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</si>
  <si>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</si>
  <si>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</si>
  <si>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</si>
  <si>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</si>
  <si>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</si>
  <si>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</si>
  <si>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</si>
  <si>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</si>
  <si>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</si>
  <si>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</si>
  <si>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</si>
  <si>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</si>
  <si>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</si>
  <si>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</si>
  <si>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</si>
  <si>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</si>
  <si>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</si>
  <si>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</si>
  <si>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</si>
  <si>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</si>
  <si>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</si>
  <si>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</si>
  <si>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</si>
  <si>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</si>
  <si>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</si>
  <si>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</si>
  <si>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</si>
  <si>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</si>
  <si>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</si>
  <si>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</si>
  <si>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</si>
  <si>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</si>
  <si>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</si>
  <si>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</si>
  <si>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</si>
  <si>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</si>
  <si>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</si>
  <si>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</si>
  <si>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</si>
  <si>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</si>
  <si>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</si>
  <si>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</si>
  <si>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</si>
  <si>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</si>
  <si>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</si>
  <si>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</si>
  <si>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</si>
  <si>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</si>
  <si>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</si>
  <si>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</si>
  <si>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</si>
  <si>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</si>
  <si>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</si>
  <si>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</si>
  <si>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</si>
  <si>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</si>
  <si>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</si>
  <si>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</si>
  <si>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</si>
  <si>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</si>
  <si>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</si>
  <si>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</si>
  <si>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</si>
  <si>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</si>
  <si>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</si>
  <si>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</si>
  <si>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</si>
  <si>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</si>
  <si>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</si>
  <si>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</si>
  <si>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</si>
  <si>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</si>
  <si>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</si>
  <si>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</si>
  <si>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</si>
  <si>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</si>
  <si>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</si>
  <si>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</si>
  <si>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</si>
  <si>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</si>
  <si>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</si>
  <si>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</si>
  <si>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</si>
  <si>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</si>
  <si>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</si>
  <si>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</si>
  <si>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</si>
  <si>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</si>
  <si>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</si>
  <si>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</si>
  <si>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</si>
  <si>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</si>
  <si>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</si>
  <si>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</si>
  <si>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</si>
  <si>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</si>
  <si>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</si>
  <si>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</si>
  <si>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</si>
  <si>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</si>
  <si>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</si>
  <si>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</si>
  <si>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</si>
  <si>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</si>
  <si>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</si>
  <si>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</si>
  <si>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</si>
  <si>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</si>
  <si>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</si>
  <si>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</si>
  <si>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</si>
  <si>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</si>
  <si>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</si>
  <si>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</si>
  <si>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</si>
  <si>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</si>
  <si>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</si>
  <si>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</si>
  <si>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</si>
  <si>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</si>
  <si>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</si>
  <si>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</si>
  <si>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</si>
  <si>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</si>
  <si>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</si>
  <si>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</si>
  <si>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</si>
  <si>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</si>
  <si>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</si>
  <si>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</si>
  <si>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</si>
  <si>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</si>
  <si>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</si>
  <si>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</si>
  <si>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</si>
  <si>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</si>
  <si>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</si>
  <si>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</si>
  <si>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</si>
  <si>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</si>
  <si>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</si>
  <si>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</si>
  <si>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</si>
  <si>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</si>
  <si>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</si>
  <si>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</si>
  <si>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</si>
  <si>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</si>
  <si>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</si>
  <si>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</si>
  <si>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</si>
  <si>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</si>
  <si>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</si>
  <si>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</si>
  <si>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</si>
  <si>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</si>
  <si>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</si>
  <si>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</si>
  <si>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</si>
  <si>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</si>
  <si>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</si>
  <si>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</si>
  <si>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</si>
  <si>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</si>
  <si>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</si>
  <si>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</si>
  <si>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</si>
  <si>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</si>
  <si>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</si>
  <si>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</si>
  <si>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</si>
  <si>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</si>
  <si>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</si>
  <si>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</si>
  <si>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</si>
  <si>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</si>
  <si>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</si>
  <si>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</si>
  <si>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</si>
  <si>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</si>
  <si>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</si>
  <si>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</si>
  <si>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</si>
  <si>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</si>
  <si>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</si>
  <si>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</si>
  <si>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</si>
  <si>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</si>
  <si>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</si>
  <si>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</si>
  <si>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</si>
  <si>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</si>
  <si>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</si>
  <si>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</si>
  <si>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</si>
  <si>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</si>
  <si>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</si>
  <si>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</si>
  <si>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</si>
  <si>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</si>
  <si>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</si>
  <si>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</si>
  <si>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</si>
  <si>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</si>
  <si>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</si>
  <si>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</si>
  <si>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</si>
  <si>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</si>
  <si>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</si>
  <si>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</si>
  <si>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</si>
  <si>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</si>
  <si>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</si>
  <si>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</si>
  <si>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</si>
  <si>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</si>
  <si>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</si>
  <si>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</si>
  <si>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</si>
  <si>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</si>
  <si>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</si>
  <si>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</si>
  <si>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</si>
  <si>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</si>
  <si>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</si>
  <si>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</si>
  <si>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</si>
  <si>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</si>
  <si>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</si>
  <si>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</si>
  <si>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</si>
  <si>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</si>
  <si>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</si>
  <si>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</si>
  <si>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</si>
  <si>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</si>
  <si>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</si>
  <si>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</si>
  <si>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</si>
  <si>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</si>
  <si>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</si>
  <si>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</si>
  <si>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</si>
  <si>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</si>
  <si>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</si>
  <si>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</si>
  <si>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</si>
  <si>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</si>
  <si>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</si>
  <si>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</si>
  <si>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</si>
  <si>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</si>
  <si>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</si>
  <si>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</si>
  <si>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</si>
  <si>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</si>
  <si>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</si>
  <si>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</si>
  <si>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</si>
  <si>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</si>
  <si>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</si>
  <si>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</si>
  <si>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</si>
  <si>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</si>
  <si>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</si>
  <si>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</si>
  <si>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</si>
  <si>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</si>
  <si>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</si>
  <si>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</si>
  <si>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</si>
  <si>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</si>
  <si>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</si>
  <si>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</si>
  <si>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</si>
  <si>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</si>
  <si>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</si>
  <si>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</si>
  <si>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</si>
  <si>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</si>
  <si>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</si>
  <si>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</si>
  <si>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</si>
  <si>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</si>
  <si>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</si>
  <si>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</si>
  <si>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</si>
  <si>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</si>
  <si>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</si>
  <si>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</si>
  <si>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</si>
  <si>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</si>
  <si>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</si>
  <si>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</si>
  <si>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</si>
  <si>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</si>
  <si>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</si>
  <si>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</si>
  <si>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</si>
  <si>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</si>
  <si>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</si>
  <si>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</si>
  <si>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</si>
  <si>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</si>
  <si>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</si>
  <si>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</si>
  <si>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</si>
  <si>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</si>
  <si>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</si>
  <si>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</si>
  <si>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</si>
  <si>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</si>
  <si>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</si>
  <si>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</si>
  <si>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</si>
  <si>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</si>
  <si>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</si>
  <si>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</si>
  <si>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</si>
  <si>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</si>
  <si>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</si>
  <si>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</si>
  <si>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</si>
  <si>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</si>
  <si>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</si>
  <si>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</si>
  <si>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</si>
  <si>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</si>
  <si>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</si>
  <si>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</si>
  <si>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</si>
  <si>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</si>
  <si>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</si>
  <si>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</si>
  <si>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</si>
  <si>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</si>
  <si>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</si>
  <si>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</si>
  <si>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</si>
  <si>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</si>
  <si>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</si>
  <si>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</si>
  <si>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</si>
  <si>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</si>
  <si>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</si>
  <si>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</si>
  <si>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</si>
  <si>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</si>
  <si>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</si>
  <si>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</si>
  <si>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</si>
  <si>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</si>
  <si>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</si>
  <si>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</si>
  <si>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</si>
  <si>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</si>
  <si>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</si>
  <si>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</si>
  <si>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</si>
  <si>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</si>
  <si>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</si>
  <si>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</si>
  <si>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</si>
  <si>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</si>
  <si>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</si>
  <si>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</si>
  <si>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</si>
  <si>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</si>
  <si>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</si>
  <si>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</si>
  <si>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</si>
  <si>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</si>
  <si>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</si>
  <si>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</si>
  <si>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</si>
  <si>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</si>
  <si>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</si>
  <si>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</si>
  <si>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</si>
  <si>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</si>
  <si>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</si>
  <si>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</si>
  <si>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</si>
  <si>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</si>
  <si>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</si>
  <si>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</si>
  <si>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</si>
  <si>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</si>
  <si>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</si>
  <si>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</si>
  <si>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</si>
  <si>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</si>
  <si>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</si>
  <si>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</si>
  <si>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</si>
  <si>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</si>
  <si>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</si>
  <si>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</si>
  <si>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</si>
  <si>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</si>
  <si>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</si>
  <si>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</si>
  <si>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</si>
  <si>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</si>
  <si>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</si>
  <si>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</si>
  <si>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</si>
  <si>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</si>
  <si>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</si>
  <si>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</si>
  <si>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</si>
  <si>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</si>
  <si>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</si>
  <si>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</si>
  <si>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</si>
  <si>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</si>
  <si>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</si>
  <si>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</si>
  <si>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</si>
  <si>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</si>
  <si>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</si>
  <si>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</si>
  <si>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</si>
  <si>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</si>
  <si>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</si>
  <si>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</si>
  <si>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</si>
  <si>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</si>
  <si>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</si>
  <si>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</si>
  <si>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</si>
  <si>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</si>
  <si>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</si>
  <si>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</si>
  <si>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</si>
  <si>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</si>
  <si>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</si>
  <si>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</si>
  <si>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</si>
  <si>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</si>
  <si>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</si>
  <si>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</si>
  <si>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</si>
  <si>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</si>
  <si>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</si>
  <si>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</si>
  <si>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</si>
  <si>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</si>
  <si>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</si>
  <si>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</si>
  <si>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</si>
  <si>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</si>
  <si>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</si>
  <si>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</si>
  <si>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</si>
  <si>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</si>
  <si>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</si>
  <si>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</si>
  <si>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</si>
  <si>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</si>
  <si>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</si>
  <si>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</si>
  <si>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</si>
  <si>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</si>
  <si>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</si>
  <si>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</si>
  <si>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</si>
  <si>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</si>
  <si>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</si>
  <si>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</si>
  <si>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</si>
  <si>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</si>
  <si>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</si>
  <si>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</si>
  <si>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</si>
  <si>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</si>
  <si>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</si>
  <si>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</si>
  <si>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</si>
  <si>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</si>
  <si>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</si>
  <si>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</si>
  <si>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</si>
  <si>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</si>
  <si>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</si>
  <si>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</si>
  <si>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</si>
  <si>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</si>
  <si>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</si>
  <si>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</si>
  <si>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</si>
  <si>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</si>
  <si>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</si>
  <si>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</si>
  <si>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</si>
  <si>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</si>
  <si>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</si>
  <si>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</si>
  <si>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</si>
  <si>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</si>
  <si>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</si>
  <si>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</si>
  <si>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</si>
  <si>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</si>
  <si>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</si>
  <si>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</si>
  <si>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</si>
  <si>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</si>
  <si>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</si>
  <si>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</si>
  <si>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</si>
  <si>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</si>
  <si>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</si>
  <si>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</si>
  <si>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</si>
  <si>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</si>
  <si>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</si>
  <si>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</si>
  <si>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</si>
  <si>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</si>
  <si>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</si>
  <si>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</si>
  <si>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</si>
  <si>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</si>
  <si>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</si>
  <si>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</si>
  <si>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</si>
  <si>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</si>
  <si>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</si>
  <si>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</si>
  <si>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</si>
  <si>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</si>
  <si>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</si>
  <si>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</si>
  <si>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</si>
  <si>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</si>
  <si>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</si>
  <si>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</si>
  <si>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</si>
  <si>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</si>
  <si>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</si>
  <si>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</si>
  <si>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</si>
  <si>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</si>
  <si>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</si>
  <si>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</si>
  <si>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</si>
  <si>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</si>
  <si>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</si>
  <si>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</si>
  <si>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</si>
  <si>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</si>
  <si>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</si>
  <si>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</si>
  <si>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</si>
  <si>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</si>
  <si>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</si>
  <si>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</si>
  <si>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</si>
  <si>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</si>
  <si>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</si>
  <si>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</si>
  <si>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</si>
  <si>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</si>
  <si>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</si>
  <si>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</si>
  <si>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</si>
  <si>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</si>
  <si>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</si>
  <si>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</si>
  <si>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</si>
  <si>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</si>
  <si>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</si>
  <si>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</si>
  <si>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</si>
  <si>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</si>
  <si>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</si>
  <si>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</si>
  <si>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</si>
  <si>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</si>
  <si>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</si>
  <si>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</si>
  <si>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</si>
  <si>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</si>
  <si>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</si>
  <si>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</si>
  <si>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</si>
  <si>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</si>
  <si>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</si>
  <si>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</si>
  <si>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</si>
  <si>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</si>
  <si>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</si>
  <si>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</si>
  <si>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</si>
  <si>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</si>
  <si>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</si>
  <si>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</si>
  <si>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</si>
  <si>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</si>
  <si>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</si>
  <si>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</si>
  <si>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</si>
  <si>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</si>
  <si>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</si>
  <si>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</si>
  <si>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</si>
  <si>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</si>
  <si>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</si>
  <si>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</si>
  <si>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</si>
  <si>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</si>
  <si>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</si>
  <si>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</si>
  <si>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</si>
  <si>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</si>
  <si>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</si>
  <si>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</si>
  <si>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</si>
  <si>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</si>
  <si>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</si>
  <si>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</si>
  <si>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</si>
  <si>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</si>
  <si>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</si>
  <si>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</si>
  <si>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</si>
  <si>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</si>
  <si>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</si>
  <si>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</si>
  <si>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</si>
  <si>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</si>
  <si>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</si>
  <si>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</si>
  <si>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</si>
  <si>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</si>
  <si>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</si>
  <si>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</si>
  <si>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</si>
  <si>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</si>
  <si>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</si>
  <si>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</si>
  <si>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</si>
  <si>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</si>
  <si>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</si>
  <si>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</si>
  <si>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</si>
  <si>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</si>
  <si>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</si>
  <si>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</si>
  <si>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</si>
  <si>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</si>
  <si>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</si>
  <si>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</si>
  <si>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</si>
  <si>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</si>
  <si>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</si>
  <si>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</si>
  <si>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</si>
  <si>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</si>
  <si>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</si>
  <si>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</si>
  <si>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</si>
  <si>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</si>
  <si>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</si>
  <si>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</si>
  <si>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</si>
  <si>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</si>
  <si>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</si>
  <si>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</si>
  <si>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</si>
  <si>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</si>
  <si>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</si>
  <si>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</si>
  <si>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</si>
  <si>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</si>
  <si>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</si>
  <si>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</si>
  <si>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</si>
  <si>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</si>
  <si>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</si>
  <si>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</si>
  <si>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</si>
  <si>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</si>
  <si>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</si>
  <si>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</si>
  <si>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</si>
  <si>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</si>
  <si>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</si>
  <si>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</si>
  <si>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</si>
  <si>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</si>
  <si>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</si>
  <si>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</si>
  <si>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</si>
  <si>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</si>
  <si>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</si>
  <si>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</si>
  <si>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</si>
  <si>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</si>
  <si>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</si>
  <si>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</si>
  <si>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</si>
  <si>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</si>
  <si>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</si>
  <si>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</si>
  <si>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</si>
  <si>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</si>
  <si>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</si>
  <si>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</si>
  <si>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</si>
  <si>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</si>
  <si>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</si>
  <si>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</si>
  <si>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</si>
  <si>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</si>
  <si>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</si>
  <si>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</si>
  <si>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</si>
  <si>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</si>
  <si>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</si>
  <si>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</si>
  <si>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</si>
  <si>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</si>
  <si>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</si>
  <si>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</si>
  <si>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</si>
  <si>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</si>
  <si>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</si>
  <si>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</si>
  <si>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</si>
  <si>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</si>
  <si>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</si>
  <si>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</si>
  <si>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</si>
  <si>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</si>
  <si>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</si>
  <si>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</si>
  <si>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</si>
  <si>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</si>
  <si>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</si>
  <si>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</si>
  <si>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</si>
  <si>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</si>
  <si>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</si>
  <si>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</si>
  <si>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</si>
  <si>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</si>
  <si>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</si>
  <si>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</si>
  <si>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</si>
  <si>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</si>
  <si>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</si>
  <si>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</si>
  <si>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</si>
  <si>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</si>
  <si>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</si>
  <si>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</si>
  <si>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</si>
  <si>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</si>
  <si>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</si>
  <si>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</si>
  <si>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</si>
  <si>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</si>
  <si>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</si>
  <si>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</si>
  <si>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</si>
  <si>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</si>
  <si>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</si>
  <si>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</si>
  <si>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</si>
  <si>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</si>
  <si>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</si>
  <si>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</si>
  <si>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</si>
  <si>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</si>
  <si>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</si>
  <si>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</si>
  <si>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</si>
  <si>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</si>
  <si>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</si>
  <si>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</si>
  <si>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</si>
  <si>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</si>
  <si>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</si>
  <si>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</si>
  <si>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</si>
  <si>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</si>
  <si>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</si>
  <si>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</si>
  <si>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</si>
  <si>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</si>
  <si>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</si>
  <si>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</si>
  <si>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</si>
  <si>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</si>
  <si>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</si>
  <si>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</si>
  <si>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</si>
  <si>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</si>
  <si>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</si>
  <si>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</si>
  <si>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</si>
  <si>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</si>
  <si>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</si>
  <si>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</si>
  <si>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</si>
  <si>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</si>
  <si>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</si>
  <si>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</si>
  <si>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</si>
  <si>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</si>
  <si>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</si>
  <si>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</si>
  <si>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</si>
  <si>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</si>
  <si>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</si>
  <si>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</si>
  <si>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</si>
  <si>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</si>
  <si>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</si>
  <si>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</si>
  <si>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</si>
  <si>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</si>
  <si>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</si>
  <si>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</si>
  <si>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</si>
  <si>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</si>
  <si>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</si>
  <si>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</si>
  <si>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</si>
  <si>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</si>
  <si>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</si>
  <si>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</si>
  <si>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</si>
  <si>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</si>
  <si>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</si>
  <si>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</si>
  <si>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</si>
  <si>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</si>
  <si>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</si>
  <si>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</si>
  <si>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</si>
  <si>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</si>
  <si>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</si>
  <si>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</si>
  <si>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</si>
  <si>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</si>
  <si>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</si>
  <si>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</si>
  <si>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</si>
  <si>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</si>
  <si>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</si>
  <si>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</si>
  <si>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</si>
  <si>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</si>
  <si>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</si>
  <si>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</si>
  <si>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</si>
  <si>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</si>
  <si>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</si>
  <si>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</si>
  <si>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</si>
  <si>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</si>
  <si>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</si>
  <si>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</si>
  <si>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</si>
  <si>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</si>
  <si>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</si>
  <si>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</si>
  <si>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</si>
  <si>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</si>
  <si>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</si>
  <si>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</si>
  <si>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</si>
  <si>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</si>
  <si>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</si>
  <si>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</si>
  <si>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</si>
  <si>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</si>
  <si>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</si>
  <si>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</si>
  <si>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</si>
  <si>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</si>
  <si>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</si>
  <si>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</si>
  <si>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</si>
  <si>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</si>
  <si>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</si>
  <si>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</si>
  <si>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</si>
  <si>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</si>
  <si>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</si>
  <si>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</si>
  <si>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</si>
  <si>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</si>
  <si>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</si>
  <si>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</si>
  <si>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</si>
  <si>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</si>
  <si>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</si>
  <si>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</si>
  <si>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</si>
  <si>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</si>
  <si>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</si>
  <si>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</si>
  <si>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</si>
  <si>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</si>
  <si>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</si>
  <si>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</si>
  <si>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</si>
  <si>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</si>
  <si>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</si>
  <si>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</si>
  <si>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</si>
  <si>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</si>
  <si>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</si>
  <si>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</si>
  <si>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</si>
  <si>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</si>
  <si>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</si>
  <si>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</si>
  <si>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</si>
  <si>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</si>
  <si>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</si>
  <si>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</si>
  <si>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</si>
  <si>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</si>
  <si>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</si>
  <si>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</si>
  <si>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</si>
  <si>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</si>
  <si>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</si>
  <si>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</si>
  <si>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</si>
  <si>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</si>
  <si>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</si>
  <si>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</si>
  <si>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</si>
  <si>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</si>
  <si>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</si>
  <si>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</si>
  <si>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</si>
  <si>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</si>
  <si>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</si>
  <si>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</si>
  <si>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</si>
  <si>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</si>
  <si>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</si>
  <si>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</si>
  <si>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</si>
  <si>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</si>
  <si>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</si>
  <si>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</si>
  <si>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</si>
  <si>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</si>
  <si>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</si>
  <si>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</si>
  <si>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</si>
  <si>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</si>
  <si>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</si>
  <si>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</si>
  <si>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</si>
  <si>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</si>
  <si>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</si>
  <si>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</si>
  <si>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</si>
  <si>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</si>
  <si>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</si>
  <si>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</si>
  <si>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</si>
  <si>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</si>
  <si>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</si>
  <si>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</si>
  <si>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</si>
  <si>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</si>
  <si>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</si>
  <si>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</si>
  <si>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</si>
  <si>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</si>
  <si>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</si>
  <si>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</si>
  <si>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</si>
  <si>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</si>
  <si>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</si>
  <si>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</si>
  <si>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</si>
  <si>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</si>
  <si>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</si>
  <si>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</si>
  <si>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</si>
  <si>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</si>
  <si>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</si>
  <si>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</si>
  <si>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</si>
  <si>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</si>
  <si>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</si>
  <si>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</si>
  <si>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</si>
  <si>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</si>
  <si>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</si>
  <si>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</si>
  <si>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</si>
  <si>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</si>
  <si>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</si>
  <si>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</si>
  <si>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</si>
  <si>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</si>
  <si>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</si>
  <si>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</si>
  <si>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</si>
  <si>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</si>
  <si>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</si>
  <si>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</si>
  <si>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</si>
  <si>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</si>
  <si>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</si>
  <si>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</si>
  <si>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</si>
  <si>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</si>
  <si>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</si>
  <si>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</si>
  <si>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</si>
  <si>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</si>
  <si>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</si>
  <si>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</si>
  <si>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</si>
  <si>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</si>
  <si>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</si>
  <si>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</si>
  <si>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</si>
  <si>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</si>
  <si>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</si>
  <si>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</si>
  <si>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</si>
  <si>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</si>
  <si>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</si>
  <si>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</si>
  <si>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</si>
  <si>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</si>
  <si>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</si>
  <si>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</si>
  <si>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</si>
  <si>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</si>
  <si>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</si>
  <si>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</si>
  <si>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</si>
  <si>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</si>
  <si>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</si>
  <si>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</si>
  <si>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</si>
  <si>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</si>
  <si>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</si>
  <si>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</si>
  <si>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</si>
  <si>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</si>
  <si>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</si>
  <si>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</si>
  <si>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</si>
  <si>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</si>
  <si>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</si>
  <si>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</si>
  <si>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</si>
  <si>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</si>
  <si>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</si>
  <si>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</si>
  <si>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</si>
  <si>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</si>
  <si>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</si>
  <si>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</si>
  <si>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</si>
  <si>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</si>
  <si>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</si>
  <si>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</si>
  <si>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</si>
  <si>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</si>
  <si>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</si>
  <si>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</si>
  <si>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</si>
  <si>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</si>
  <si>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</si>
  <si>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</si>
  <si>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</si>
  <si>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</si>
  <si>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</si>
  <si>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</si>
  <si>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</si>
  <si>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</si>
  <si>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</si>
  <si>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</si>
  <si>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</si>
  <si>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</si>
  <si>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</si>
  <si>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</si>
  <si>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</si>
  <si>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</si>
  <si>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</si>
  <si>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</si>
  <si>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</si>
  <si>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</si>
  <si>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</si>
  <si>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</si>
  <si>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</si>
  <si>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</si>
  <si>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</si>
  <si>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</si>
  <si>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</si>
  <si>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</si>
  <si>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</si>
  <si>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</si>
  <si>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</si>
  <si>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</si>
  <si>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</si>
  <si>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</si>
  <si>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</si>
  <si>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</si>
  <si>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</si>
  <si>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</si>
  <si>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</si>
  <si>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</si>
  <si>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</si>
  <si>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</si>
  <si>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</si>
  <si>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</si>
  <si>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</si>
  <si>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</si>
  <si>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</si>
  <si>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</si>
  <si>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</si>
  <si>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</si>
  <si>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</si>
  <si>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</si>
  <si>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</si>
  <si>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</si>
  <si>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</si>
  <si>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</si>
  <si>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</si>
  <si>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</si>
  <si>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</si>
  <si>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</si>
  <si>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</si>
  <si>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</si>
  <si>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</si>
  <si>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</si>
  <si>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</si>
  <si>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</si>
  <si>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</si>
  <si>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</si>
  <si>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</si>
  <si>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</si>
  <si>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</si>
  <si>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</si>
  <si>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</si>
  <si>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</si>
  <si>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</si>
  <si>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</si>
  <si>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</si>
  <si>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</si>
  <si>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</si>
  <si>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</si>
  <si>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</si>
  <si>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</si>
  <si>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</si>
  <si>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</si>
  <si>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</si>
  <si>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</si>
  <si>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</si>
  <si>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</si>
  <si>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</si>
  <si>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</si>
  <si>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</si>
  <si>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</si>
  <si>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</si>
  <si>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</si>
  <si>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</si>
  <si>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</si>
  <si>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</si>
  <si>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</si>
  <si>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</si>
  <si>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</si>
  <si>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</si>
  <si>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</si>
  <si>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</si>
  <si>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</si>
  <si>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</si>
  <si>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</si>
  <si>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</si>
  <si>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</si>
  <si>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</si>
  <si>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</si>
  <si>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</si>
  <si>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</si>
  <si>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</si>
  <si>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</si>
  <si>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</si>
  <si>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</si>
  <si>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</si>
  <si>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</si>
  <si>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</si>
  <si>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</si>
  <si>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</si>
  <si>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</si>
  <si>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</si>
  <si>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</si>
  <si>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</si>
  <si>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</si>
  <si>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</si>
  <si>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</si>
  <si>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</si>
  <si>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</si>
  <si>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</si>
  <si>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</si>
  <si>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</si>
  <si>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</si>
  <si>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</si>
  <si>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</si>
  <si>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</si>
  <si>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</si>
  <si>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</si>
  <si>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</si>
  <si>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</si>
  <si>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</si>
  <si>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</si>
  <si>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</si>
  <si>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</si>
  <si>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</si>
  <si>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</si>
  <si>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</si>
  <si>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</si>
  <si>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</si>
  <si>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</si>
  <si>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</si>
  <si>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</si>
  <si>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</si>
  <si>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</si>
  <si>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</si>
  <si>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</si>
  <si>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</si>
  <si>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</si>
  <si>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</si>
  <si>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</si>
  <si>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</si>
  <si>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</si>
  <si>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</si>
  <si>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</si>
  <si>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</si>
  <si>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</si>
  <si>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</si>
  <si>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</si>
  <si>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</si>
  <si>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</si>
  <si>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</si>
  <si>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</si>
  <si>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</si>
  <si>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</si>
  <si>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</si>
  <si>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</si>
  <si>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</si>
  <si>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</si>
  <si>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</si>
  <si>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</si>
  <si>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</si>
  <si>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</si>
  <si>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</si>
  <si>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</si>
  <si>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</si>
  <si>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</si>
  <si>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</si>
  <si>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</si>
  <si>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</si>
  <si>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</si>
  <si>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</si>
  <si>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</si>
  <si>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</si>
  <si>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</si>
  <si>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</si>
  <si>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</si>
  <si>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</si>
  <si>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</si>
  <si>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</si>
  <si>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</si>
  <si>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</si>
  <si>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</si>
  <si>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</si>
  <si>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</si>
  <si>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</si>
  <si>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</si>
  <si>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</si>
  <si>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</si>
  <si>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</si>
  <si>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</si>
  <si>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</si>
  <si>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</si>
  <si>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</si>
  <si>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</si>
  <si>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</si>
  <si>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</si>
  <si>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</si>
  <si>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</si>
  <si>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</si>
  <si>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</si>
  <si>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</si>
  <si>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</si>
  <si>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</si>
  <si>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</si>
  <si>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</si>
  <si>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</si>
  <si>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</si>
  <si>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</si>
  <si>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</si>
  <si>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</si>
  <si>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</si>
  <si>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</si>
  <si>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</si>
  <si>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</si>
  <si>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</si>
  <si>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</si>
  <si>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</si>
  <si>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</si>
  <si>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</si>
  <si>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</si>
  <si>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</si>
  <si>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</si>
  <si>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</si>
  <si>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</si>
  <si>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</si>
  <si>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</si>
  <si>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</si>
  <si>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</si>
  <si>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</si>
  <si>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</si>
  <si>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</si>
  <si>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</si>
  <si>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</si>
  <si>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</si>
  <si>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</si>
  <si>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</si>
  <si>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</si>
  <si>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</si>
  <si>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</si>
  <si>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</si>
  <si>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</si>
  <si>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</si>
  <si>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</si>
  <si>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</si>
  <si>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</si>
  <si>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</si>
  <si>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</si>
  <si>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</si>
  <si>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</si>
  <si>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</si>
  <si>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</si>
  <si>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</si>
  <si>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</si>
  <si>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</si>
  <si>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</si>
  <si>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</si>
  <si>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</si>
  <si>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</si>
  <si>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</si>
  <si>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</si>
  <si>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</si>
  <si>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</si>
  <si>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</si>
  <si>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</si>
  <si>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</si>
  <si>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</si>
  <si>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</si>
  <si>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</si>
  <si>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</si>
  <si>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</si>
  <si>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</si>
  <si>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</si>
  <si>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</si>
  <si>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</si>
  <si>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</si>
  <si>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</si>
  <si>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</si>
  <si>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</si>
  <si>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</si>
  <si>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</si>
  <si>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</si>
  <si>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</si>
  <si>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</si>
  <si>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</si>
  <si>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</si>
  <si>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</si>
  <si>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</si>
  <si>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</si>
  <si>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</si>
  <si>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</si>
  <si>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</si>
  <si>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</si>
  <si>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</si>
  <si>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</si>
  <si>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</si>
  <si>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</si>
  <si>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</si>
  <si>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</si>
  <si>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</si>
  <si>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</si>
  <si>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</si>
  <si>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</si>
  <si>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</si>
  <si>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</si>
  <si>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</si>
  <si>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</si>
  <si>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</si>
  <si>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</si>
  <si>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</si>
  <si>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</si>
  <si>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</si>
  <si>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</si>
  <si>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</si>
  <si>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</si>
  <si>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</si>
  <si>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</si>
  <si>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</si>
  <si>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</si>
  <si>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</si>
  <si>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</si>
  <si>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</si>
  <si>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</si>
  <si>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</si>
  <si>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</si>
  <si>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</si>
  <si>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</si>
  <si>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</si>
  <si>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</si>
  <si>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</si>
  <si>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</si>
  <si>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</si>
  <si>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</si>
  <si>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</si>
  <si>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</si>
  <si>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</si>
  <si>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</si>
  <si>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</si>
  <si>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</si>
  <si>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</si>
  <si>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</si>
  <si>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</si>
  <si>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</si>
  <si>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</si>
  <si>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</si>
  <si>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</si>
  <si>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</si>
  <si>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</si>
  <si>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</si>
  <si>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</si>
  <si>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</si>
  <si>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</si>
  <si>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</si>
  <si>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</si>
  <si>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</si>
  <si>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</si>
  <si>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</si>
  <si>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</si>
  <si>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</si>
  <si>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</si>
  <si>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</si>
  <si>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</si>
  <si>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</si>
  <si>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</si>
  <si>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</si>
  <si>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</si>
  <si>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</si>
  <si>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</si>
  <si>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</si>
  <si>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</si>
  <si>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</si>
  <si>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</si>
  <si>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</si>
  <si>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</si>
  <si>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</si>
  <si>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</si>
  <si>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</si>
  <si>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</si>
  <si>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</si>
  <si>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</si>
  <si>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</si>
  <si>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</si>
  <si>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</si>
  <si>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</si>
  <si>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</si>
  <si>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</si>
  <si>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</si>
  <si>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</si>
  <si>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</si>
  <si>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</si>
  <si>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</si>
  <si>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</si>
  <si>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</si>
  <si>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</si>
  <si>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</si>
  <si>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</si>
  <si>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</si>
  <si>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</si>
  <si>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</si>
  <si>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</si>
  <si>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</si>
  <si>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</si>
  <si>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</si>
  <si>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</si>
  <si>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</si>
  <si>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</si>
  <si>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</si>
  <si>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</si>
  <si>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</si>
  <si>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</si>
  <si>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</si>
  <si>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</si>
  <si>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</si>
  <si>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</si>
  <si>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</si>
  <si>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</si>
  <si>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</si>
  <si>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</si>
  <si>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</si>
  <si>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</si>
  <si>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</si>
  <si>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</si>
  <si>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</si>
  <si>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</si>
  <si>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</si>
  <si>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</si>
  <si>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</si>
  <si>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</si>
  <si>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</si>
  <si>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</si>
  <si>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</si>
  <si>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</si>
  <si>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</si>
  <si>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</si>
  <si>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</si>
  <si>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</si>
  <si>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</si>
  <si>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</si>
  <si>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</si>
  <si>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</si>
  <si>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</si>
  <si>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</si>
  <si>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</si>
  <si>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</si>
  <si>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</si>
  <si>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</si>
  <si>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</si>
  <si>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</si>
  <si>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</si>
  <si>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</si>
  <si>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</si>
  <si>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</si>
  <si>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</si>
  <si>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</si>
  <si>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</si>
  <si>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</si>
  <si>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</si>
  <si>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</si>
  <si>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</si>
  <si>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</si>
  <si>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</si>
  <si>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</si>
  <si>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</si>
  <si>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</si>
  <si>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</si>
  <si>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</si>
  <si>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</si>
  <si>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</si>
  <si>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</si>
  <si>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</si>
  <si>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</si>
  <si>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</si>
  <si>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</si>
  <si>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</si>
  <si>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</si>
  <si>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</si>
  <si>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</si>
  <si>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</si>
  <si>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</si>
  <si>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</si>
  <si>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</si>
  <si>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</si>
  <si>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</si>
  <si>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</si>
  <si>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</si>
  <si>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</si>
  <si>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</si>
  <si>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</si>
  <si>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</si>
  <si>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</si>
  <si>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</si>
  <si>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</si>
  <si>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</si>
  <si>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</si>
  <si>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</si>
  <si>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</si>
  <si>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</si>
  <si>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</si>
  <si>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</si>
  <si>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</si>
  <si>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</si>
  <si>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</si>
  <si>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</si>
  <si>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</si>
  <si>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</si>
  <si>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</si>
  <si>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</si>
  <si>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</si>
  <si>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</si>
  <si>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</si>
  <si>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</si>
  <si>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</si>
  <si>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</si>
  <si>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</si>
  <si>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</si>
  <si>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</si>
  <si>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</si>
  <si>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</si>
  <si>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</si>
  <si>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</si>
  <si>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</si>
  <si>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</si>
  <si>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</si>
  <si>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</si>
  <si>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</si>
  <si>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</si>
  <si>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</si>
  <si>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</si>
  <si>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</si>
  <si>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</si>
  <si>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</si>
  <si>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</si>
  <si>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</si>
  <si>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</si>
  <si>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</si>
  <si>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</si>
  <si>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</si>
  <si>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</si>
  <si>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</si>
  <si>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</si>
  <si>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</si>
  <si>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</si>
  <si>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</si>
  <si>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</si>
  <si>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</si>
  <si>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</si>
  <si>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</si>
  <si>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</si>
  <si>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</si>
  <si>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</si>
  <si>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</si>
  <si>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</si>
  <si>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</si>
  <si>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</si>
  <si>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</si>
  <si>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</si>
  <si>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</si>
  <si>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</si>
  <si>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</si>
  <si>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</si>
  <si>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</si>
  <si>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</si>
  <si>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</si>
  <si>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</si>
  <si>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</si>
  <si>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</si>
  <si>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</si>
  <si>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</si>
  <si>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</si>
  <si>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</si>
  <si>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</si>
  <si>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</si>
  <si>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</si>
  <si>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</si>
  <si>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</si>
  <si>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</si>
  <si>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</si>
  <si>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</si>
  <si>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</si>
  <si>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</si>
  <si>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</si>
  <si>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</si>
  <si>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</si>
  <si>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</si>
  <si>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</si>
  <si>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</si>
  <si>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</si>
  <si>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</si>
  <si>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</si>
  <si>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</si>
  <si>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</si>
  <si>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</si>
  <si>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</si>
  <si>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</si>
  <si>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</si>
  <si>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</si>
  <si>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</si>
  <si>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</si>
  <si>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</si>
  <si>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</si>
  <si>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</si>
  <si>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</si>
  <si>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</si>
  <si>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</si>
  <si>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</si>
  <si>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</si>
  <si>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</si>
  <si>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</si>
  <si>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</si>
  <si>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</si>
  <si>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</si>
  <si>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</si>
  <si>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</si>
  <si>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</si>
  <si>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</si>
  <si>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</si>
  <si>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</si>
  <si>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</si>
  <si>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</si>
  <si>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</si>
  <si>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</si>
  <si>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</si>
  <si>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</si>
  <si>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</si>
  <si>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</si>
  <si>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</si>
  <si>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</si>
  <si>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</si>
  <si>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</si>
  <si>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</si>
  <si>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</si>
  <si>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</si>
  <si>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</si>
  <si>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</si>
  <si>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</si>
  <si>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</si>
  <si>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</si>
  <si>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</si>
  <si>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</si>
  <si>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</si>
  <si>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</si>
  <si>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</si>
  <si>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</si>
  <si>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</si>
  <si>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</si>
  <si>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</si>
  <si>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</si>
  <si>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</si>
  <si>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</si>
  <si>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</si>
  <si>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</si>
  <si>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</si>
  <si>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</si>
  <si>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</si>
  <si>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</si>
  <si>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</si>
  <si>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</si>
  <si>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</si>
  <si>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</si>
  <si>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</si>
  <si>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</si>
  <si>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</si>
  <si>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</si>
  <si>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</si>
  <si>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</si>
  <si>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</si>
  <si>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</si>
  <si>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</si>
  <si>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</si>
  <si>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</si>
  <si>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</si>
  <si>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</si>
  <si>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</si>
  <si>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</si>
  <si>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</si>
  <si>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</si>
  <si>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</si>
  <si>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</si>
  <si>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</si>
  <si>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</si>
  <si>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</si>
  <si>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</si>
  <si>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</si>
  <si>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</si>
  <si>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</si>
  <si>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</si>
  <si>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</si>
  <si>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</si>
  <si>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</si>
  <si>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</si>
  <si>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</si>
  <si>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</si>
  <si>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</si>
  <si>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</si>
  <si>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</si>
  <si>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</si>
  <si>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</si>
  <si>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</si>
  <si>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</si>
  <si>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</si>
  <si>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</si>
  <si>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</si>
  <si>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</si>
  <si>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</si>
  <si>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</si>
  <si>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</si>
  <si>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</si>
  <si>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</si>
  <si>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</si>
  <si>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</si>
  <si>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</si>
  <si>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</si>
  <si>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</si>
  <si>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</si>
  <si>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</si>
  <si>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</si>
  <si>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</si>
  <si>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</si>
  <si>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</si>
  <si>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</si>
  <si>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</si>
  <si>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</si>
  <si>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</si>
  <si>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</si>
  <si>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</si>
  <si>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</si>
  <si>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</si>
  <si>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</si>
  <si>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</si>
  <si>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</si>
  <si>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</si>
  <si>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</si>
  <si>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</si>
  <si>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</si>
  <si>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</si>
  <si>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</si>
  <si>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</si>
  <si>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</si>
  <si>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</si>
  <si>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</si>
  <si>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</si>
  <si>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</si>
  <si>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</si>
  <si>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</si>
  <si>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</si>
  <si>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</si>
  <si>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</si>
  <si>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</si>
  <si>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</si>
  <si>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</si>
  <si>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</si>
  <si>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</si>
  <si>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</si>
  <si>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</si>
  <si>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</si>
  <si>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</si>
  <si>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</si>
  <si>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</si>
  <si>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</si>
  <si>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</si>
  <si>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</si>
  <si>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</si>
  <si>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</si>
  <si>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</si>
  <si>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</si>
  <si>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</si>
  <si>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</si>
  <si>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</si>
  <si>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</si>
  <si>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</si>
  <si>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</si>
  <si>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</si>
  <si>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</si>
  <si>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</si>
  <si>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</si>
  <si>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</si>
  <si>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</si>
  <si>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</si>
  <si>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</si>
  <si>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</si>
  <si>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</si>
  <si>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</si>
  <si>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</si>
  <si>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</si>
  <si>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</si>
  <si>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</si>
  <si>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</si>
  <si>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</si>
  <si>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</si>
  <si>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</si>
  <si>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</si>
  <si>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</si>
  <si>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</si>
  <si>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</si>
  <si>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</si>
  <si>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</si>
  <si>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</si>
  <si>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</si>
  <si>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</si>
  <si>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</si>
  <si>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</si>
  <si>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</si>
  <si>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</si>
  <si>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</si>
  <si>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</si>
  <si>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</si>
  <si>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</si>
  <si>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</si>
  <si>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</si>
  <si>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</si>
  <si>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</si>
  <si>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</si>
  <si>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</si>
  <si>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</si>
  <si>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</si>
  <si>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</si>
  <si>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</si>
  <si>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</si>
  <si>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</si>
  <si>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</si>
  <si>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</si>
  <si>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</si>
  <si>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</si>
  <si>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</si>
  <si>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</si>
  <si>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</si>
  <si>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</si>
  <si>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</si>
  <si>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</si>
  <si>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</si>
  <si>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</si>
  <si>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</si>
  <si>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</si>
  <si>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</si>
  <si>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</si>
  <si>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</si>
  <si>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</si>
  <si>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</si>
  <si>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</si>
  <si>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</si>
  <si>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</si>
  <si>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</si>
  <si>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</si>
  <si>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</si>
  <si>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</si>
  <si>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</si>
  <si>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</si>
  <si>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</si>
  <si>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</si>
  <si>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</si>
  <si>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</si>
  <si>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</si>
  <si>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</si>
  <si>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</si>
  <si>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</si>
  <si>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</si>
  <si>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</si>
  <si>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</si>
  <si>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</si>
  <si>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</si>
  <si>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</si>
  <si>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</si>
  <si>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</si>
  <si>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</si>
  <si>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</si>
  <si>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</si>
  <si>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</si>
  <si>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</si>
  <si>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</si>
  <si>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</si>
  <si>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</si>
  <si>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</si>
  <si>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</si>
  <si>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</si>
  <si>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</si>
  <si>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</si>
  <si>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</si>
  <si>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</si>
  <si>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</si>
  <si>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</si>
  <si>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</si>
  <si>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</si>
  <si>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</si>
  <si>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</si>
  <si>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</si>
  <si>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</si>
  <si>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</si>
  <si>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</si>
  <si>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</si>
  <si>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</si>
  <si>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</si>
  <si>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</si>
  <si>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</si>
  <si>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</si>
  <si>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</si>
  <si>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</si>
  <si>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</si>
  <si>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</si>
  <si>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</si>
  <si>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</si>
  <si>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</si>
  <si>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</si>
  <si>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</si>
  <si>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</si>
  <si>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</si>
  <si>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</si>
  <si>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</si>
  <si>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</si>
  <si>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</si>
  <si>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</si>
  <si>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</si>
  <si>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</si>
  <si>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</si>
  <si>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</si>
  <si>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</si>
  <si>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</si>
  <si>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</si>
  <si>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</si>
  <si>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</si>
  <si>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</si>
  <si>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</si>
  <si>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</si>
  <si>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</si>
  <si>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</si>
  <si>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</si>
  <si>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</si>
  <si>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</si>
  <si>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</si>
  <si>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</si>
  <si>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</si>
  <si>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</si>
  <si>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</si>
  <si>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</si>
  <si>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</si>
  <si>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</si>
  <si>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</si>
  <si>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</si>
  <si>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</si>
  <si>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</si>
  <si>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</si>
  <si>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</si>
  <si>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</si>
  <si>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</si>
  <si>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</si>
  <si>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</si>
  <si>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</si>
  <si>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</si>
  <si>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</si>
  <si>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</si>
  <si>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</si>
  <si>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</si>
  <si>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</si>
  <si>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</si>
  <si>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</si>
  <si>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</si>
  <si>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</si>
  <si>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</si>
  <si>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</si>
  <si>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</si>
  <si>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</si>
  <si>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</si>
  <si>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</si>
  <si>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</si>
  <si>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</si>
  <si>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</si>
  <si>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</si>
  <si>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</si>
  <si>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</si>
  <si>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</si>
  <si>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</si>
  <si>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</si>
  <si>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</si>
  <si>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</si>
  <si>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</si>
  <si>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</si>
  <si>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</si>
  <si>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</si>
  <si>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</si>
  <si>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</si>
  <si>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</si>
  <si>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</si>
  <si>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</si>
  <si>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</si>
  <si>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</si>
  <si>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</si>
  <si>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</si>
  <si>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</si>
  <si>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</si>
  <si>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</si>
  <si>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</si>
  <si>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</si>
  <si>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</si>
  <si>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</si>
  <si>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</si>
  <si>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</si>
  <si>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</si>
  <si>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</si>
  <si>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</si>
  <si>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</si>
  <si>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</si>
  <si>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</si>
  <si>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</si>
  <si>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</si>
  <si>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</si>
  <si>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</si>
  <si>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</si>
  <si>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</si>
  <si>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</si>
  <si>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</si>
  <si>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</si>
  <si>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</si>
  <si>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</si>
  <si>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</si>
  <si>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</si>
  <si>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</si>
  <si>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</si>
  <si>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</si>
  <si>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</si>
  <si>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</si>
  <si>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</si>
  <si>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</si>
  <si>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</si>
  <si>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</si>
  <si>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</si>
  <si>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</si>
  <si>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</si>
  <si>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</si>
  <si>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</si>
  <si>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</si>
  <si>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</si>
  <si>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</si>
  <si>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</si>
  <si>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</si>
  <si>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</si>
  <si>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</si>
  <si>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</si>
  <si>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</si>
  <si>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</si>
  <si>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</si>
  <si>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</si>
  <si>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</si>
  <si>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</si>
  <si>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</si>
  <si>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</si>
  <si>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</si>
  <si>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</si>
  <si>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</si>
  <si>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</si>
  <si>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</si>
  <si>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</si>
  <si>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</si>
  <si>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</si>
  <si>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</si>
  <si>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</si>
  <si>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</si>
  <si>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</si>
  <si>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</si>
  <si>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</si>
  <si>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</si>
  <si>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</si>
  <si>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</si>
  <si>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</si>
  <si>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</si>
  <si>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</si>
  <si>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</si>
  <si>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</si>
  <si>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</si>
  <si>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</si>
  <si>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</si>
  <si>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</si>
  <si>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</si>
  <si>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</si>
  <si>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</si>
  <si>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</si>
  <si>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</si>
  <si>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</si>
  <si>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</si>
  <si>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</si>
  <si>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</si>
  <si>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</si>
  <si>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</si>
  <si>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</si>
  <si>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</si>
  <si>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</si>
  <si>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</si>
  <si>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</si>
  <si>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</si>
  <si>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</si>
  <si>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</si>
  <si>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</si>
  <si>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</si>
  <si>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</si>
  <si>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</si>
  <si>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</si>
  <si>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</si>
  <si>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</si>
  <si>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</si>
  <si>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</si>
  <si>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</si>
  <si>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</si>
  <si>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</si>
  <si>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</si>
  <si>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</si>
  <si>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</si>
  <si>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</si>
  <si>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</si>
  <si>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</si>
  <si>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</si>
  <si>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</si>
  <si>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</si>
  <si>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</si>
  <si>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</si>
  <si>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</si>
  <si>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</si>
  <si>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</si>
  <si>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</si>
  <si>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</si>
  <si>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</si>
  <si>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</si>
  <si>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</si>
  <si>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</si>
  <si>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</si>
  <si>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</si>
  <si>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</si>
  <si>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</si>
  <si>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</si>
  <si>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</si>
  <si>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</si>
  <si>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</si>
  <si>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</si>
  <si>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</si>
  <si>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</si>
  <si>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</si>
  <si>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</si>
  <si>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</si>
  <si>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</si>
  <si>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</si>
  <si>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</si>
  <si>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</si>
  <si>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</si>
  <si>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</si>
  <si>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</si>
  <si>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</si>
  <si>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</si>
  <si>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</si>
  <si>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</si>
  <si>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</si>
  <si>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</si>
  <si>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</si>
  <si>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</si>
  <si>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</si>
  <si>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</si>
  <si>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</si>
  <si>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</si>
  <si>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</si>
  <si>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</si>
  <si>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</si>
  <si>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</si>
  <si>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</si>
  <si>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</si>
  <si>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</si>
  <si>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</si>
  <si>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</si>
  <si>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</si>
  <si>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</si>
  <si>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</si>
  <si>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</si>
  <si>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</si>
  <si>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</si>
  <si>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</si>
  <si>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</si>
  <si>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</si>
  <si>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</si>
  <si>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</si>
  <si>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</si>
  <si>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</si>
  <si>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</si>
  <si>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</si>
  <si>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</si>
  <si>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</si>
  <si>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</si>
  <si>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</si>
  <si>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</si>
  <si>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</si>
  <si>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</si>
  <si>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</si>
  <si>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</si>
  <si>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</si>
  <si>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</si>
  <si>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</si>
  <si>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</si>
  <si>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</si>
  <si>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</si>
  <si>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</si>
  <si>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</si>
  <si>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</si>
  <si>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</si>
  <si>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</si>
  <si>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</si>
  <si>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</si>
  <si>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</si>
  <si>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</si>
  <si>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</si>
  <si>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</si>
  <si>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</si>
  <si>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</si>
  <si>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</si>
  <si>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</si>
  <si>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</si>
  <si>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</si>
  <si>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</si>
  <si>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</si>
  <si>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</si>
  <si>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</si>
  <si>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</si>
  <si>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</si>
  <si>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</si>
  <si>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</si>
  <si>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</si>
  <si>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</si>
  <si>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</si>
  <si>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</si>
  <si>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</si>
  <si>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</si>
  <si>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</si>
  <si>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</si>
  <si>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</si>
  <si>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</si>
  <si>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</si>
  <si>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</si>
  <si>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</si>
  <si>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</si>
  <si>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</si>
  <si>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</si>
  <si>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</si>
  <si>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</si>
  <si>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</si>
  <si>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</si>
  <si>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</si>
  <si>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</si>
  <si>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</si>
  <si>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</si>
  <si>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</si>
  <si>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</si>
  <si>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</si>
  <si>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</si>
  <si>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</si>
  <si>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</si>
  <si>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</si>
  <si>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</si>
  <si>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</si>
  <si>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</si>
  <si>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</si>
  <si>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</si>
  <si>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</si>
  <si>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</si>
  <si>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</si>
  <si>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</si>
  <si>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</si>
  <si>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</si>
  <si>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</si>
  <si>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</si>
  <si>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</si>
  <si>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</si>
  <si>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</si>
  <si>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</si>
  <si>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</si>
  <si>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</si>
  <si>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</si>
  <si>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</si>
  <si>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</si>
  <si>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</si>
  <si>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</si>
  <si>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</si>
  <si>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</si>
  <si>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</si>
  <si>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</si>
  <si>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</si>
  <si>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</si>
  <si>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</si>
  <si>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</si>
  <si>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</si>
  <si>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</si>
  <si>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</si>
  <si>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</si>
  <si>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</si>
  <si>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</si>
  <si>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</si>
  <si>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</si>
  <si>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</si>
  <si>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</si>
  <si>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</si>
  <si>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</si>
  <si>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</si>
  <si>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</si>
  <si>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</si>
  <si>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</si>
  <si>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</si>
  <si>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</si>
  <si>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</si>
  <si>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</si>
  <si>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</si>
  <si>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</si>
  <si>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</si>
  <si>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</si>
  <si>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</si>
  <si>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</si>
  <si>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</si>
  <si>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</si>
  <si>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</si>
  <si>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</si>
  <si>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</si>
  <si>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</si>
  <si>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</si>
  <si>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</si>
  <si>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</si>
  <si>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</si>
  <si>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</si>
  <si>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</si>
  <si>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</si>
  <si>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</si>
  <si>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</si>
  <si>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</si>
  <si>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</si>
  <si>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</si>
  <si>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</si>
  <si>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</si>
  <si>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</si>
  <si>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</si>
  <si>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</si>
  <si>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</si>
  <si>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</si>
  <si>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</si>
  <si>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</si>
  <si>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</si>
  <si>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</si>
  <si>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</si>
  <si>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</si>
  <si>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</si>
  <si>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</si>
  <si>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</si>
  <si>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</si>
  <si>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</si>
  <si>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</si>
  <si>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</si>
  <si>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</si>
  <si>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</si>
  <si>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</si>
  <si>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</si>
  <si>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</si>
  <si>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</si>
  <si>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</si>
  <si>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</si>
  <si>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</si>
  <si>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</si>
  <si>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</si>
  <si>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</si>
  <si>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</si>
  <si>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</si>
  <si>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</si>
  <si>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</si>
  <si>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</si>
  <si>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</si>
  <si>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</si>
  <si>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</si>
  <si>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</si>
  <si>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</si>
  <si>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</si>
  <si>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</si>
  <si>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</si>
  <si>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</si>
  <si>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</si>
  <si>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</si>
  <si>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</si>
  <si>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</si>
  <si>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</si>
  <si>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</si>
  <si>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</si>
  <si>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</si>
  <si>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</si>
  <si>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</si>
  <si>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</si>
  <si>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</si>
  <si>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</si>
  <si>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</si>
  <si>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</si>
  <si>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</si>
  <si>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</si>
  <si>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</si>
  <si>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</si>
  <si>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</si>
  <si>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</si>
  <si>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</si>
  <si>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</si>
  <si>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</si>
  <si>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</si>
  <si>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</si>
  <si>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</si>
  <si>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</si>
  <si>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</si>
  <si>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</si>
  <si>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</si>
  <si>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</si>
  <si>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</si>
  <si>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</si>
  <si>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</si>
  <si>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</si>
  <si>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</si>
  <si>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</si>
  <si>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</si>
  <si>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</si>
  <si>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</si>
  <si>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</si>
  <si>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</si>
  <si>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</si>
  <si>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</si>
  <si>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</si>
  <si>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</si>
  <si>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</si>
  <si>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</si>
  <si>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</si>
  <si>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</si>
  <si>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</si>
  <si>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</si>
  <si>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</si>
  <si>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</si>
  <si>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</si>
  <si>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</si>
  <si>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</si>
  <si>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</si>
  <si>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</si>
  <si>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</si>
  <si>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</si>
  <si>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</si>
  <si>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</si>
  <si>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</si>
  <si>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</si>
  <si>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</si>
  <si>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</si>
  <si>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</si>
  <si>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</si>
  <si>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</si>
  <si>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</si>
  <si>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</si>
  <si>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</si>
  <si>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</si>
  <si>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</si>
  <si>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</si>
  <si>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</si>
  <si>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</si>
  <si>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</si>
  <si>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</si>
  <si>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</si>
  <si>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</si>
  <si>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</si>
  <si>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</si>
  <si>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</si>
  <si>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</si>
  <si>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</si>
  <si>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</si>
  <si>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</si>
  <si>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</si>
  <si>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</si>
  <si>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</si>
  <si>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</si>
  <si>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</si>
  <si>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</si>
  <si>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</si>
  <si>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</si>
  <si>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</si>
  <si>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</si>
  <si>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</si>
  <si>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</si>
  <si>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</si>
  <si>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</si>
  <si>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</si>
  <si>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</si>
  <si>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</si>
  <si>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</si>
  <si>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</si>
  <si>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</si>
  <si>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</si>
  <si>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</si>
  <si>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</si>
  <si>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</si>
  <si>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</si>
  <si>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</si>
  <si>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</si>
  <si>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</si>
  <si>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</si>
  <si>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</si>
  <si>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</si>
  <si>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</si>
  <si>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</si>
  <si>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</si>
  <si>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</si>
  <si>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</si>
  <si>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</si>
  <si>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</si>
  <si>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</si>
  <si>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</si>
  <si>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</si>
  <si>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</si>
  <si>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</si>
  <si>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</si>
  <si>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</si>
  <si>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</si>
  <si>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</si>
  <si>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</si>
  <si>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</si>
  <si>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</si>
  <si>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</si>
  <si>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</si>
  <si>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</si>
  <si>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</si>
  <si>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</si>
  <si>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</si>
  <si>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</si>
  <si>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</si>
  <si>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</si>
  <si>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</si>
  <si>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</si>
  <si>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</si>
  <si>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</si>
  <si>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</si>
  <si>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</si>
  <si>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</si>
  <si>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</si>
  <si>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</si>
  <si>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</si>
  <si>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</si>
  <si>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</si>
  <si>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</si>
  <si>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</si>
  <si>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</si>
  <si>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</si>
  <si>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</si>
  <si>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</si>
  <si>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</si>
  <si>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</si>
  <si>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</si>
  <si>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</si>
  <si>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</si>
  <si>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</si>
  <si>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</si>
  <si>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</si>
  <si>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</si>
  <si>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</si>
  <si>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</si>
  <si>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</si>
  <si>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</si>
  <si>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</si>
  <si>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</si>
  <si>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</si>
  <si>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</si>
  <si>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</si>
  <si>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</si>
  <si>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</si>
  <si>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</si>
  <si>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</si>
  <si>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</si>
  <si>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</si>
  <si>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</si>
  <si>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</si>
  <si>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</si>
  <si>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</si>
  <si>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</si>
  <si>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</si>
  <si>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</si>
  <si>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</si>
  <si>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</si>
  <si>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</si>
  <si>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</si>
  <si>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</si>
  <si>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</si>
  <si>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</si>
  <si>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</si>
  <si>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</si>
  <si>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</si>
  <si>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</si>
  <si>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</si>
  <si>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</si>
  <si>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</si>
  <si>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</si>
  <si>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</si>
  <si>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</si>
  <si>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</si>
  <si>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</si>
  <si>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</si>
  <si>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</si>
  <si>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</si>
  <si>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</si>
  <si>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</si>
  <si>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</si>
  <si>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</si>
  <si>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</si>
  <si>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</si>
  <si>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</si>
  <si>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</si>
  <si>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</si>
  <si>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</si>
  <si>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</si>
  <si>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</si>
  <si>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</si>
  <si>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</si>
  <si>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</si>
  <si>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</si>
  <si>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</si>
  <si>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</si>
  <si>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</si>
  <si>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</si>
  <si>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</si>
  <si>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</si>
  <si>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</si>
  <si>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</si>
  <si>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</si>
  <si>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</si>
  <si>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</si>
  <si>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</si>
  <si>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</si>
  <si>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</si>
  <si>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</si>
  <si>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</si>
  <si>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</si>
  <si>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</si>
  <si>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</si>
  <si>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</si>
  <si>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</si>
  <si>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</si>
  <si>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</si>
  <si>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</si>
  <si>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</si>
  <si>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</si>
  <si>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</si>
  <si>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</si>
  <si>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</si>
  <si>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</si>
  <si>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</si>
  <si>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</si>
  <si>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</si>
  <si>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</si>
  <si>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</si>
  <si>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</si>
  <si>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</si>
  <si>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</si>
  <si>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</si>
  <si>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</si>
  <si>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</si>
  <si>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</si>
  <si>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</si>
  <si>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</si>
  <si>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</si>
  <si>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</si>
  <si>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</si>
  <si>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</si>
  <si>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</si>
  <si>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</si>
  <si>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</si>
  <si>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</si>
  <si>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</si>
  <si>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</si>
  <si>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</si>
  <si>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</si>
  <si>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</si>
  <si>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</si>
  <si>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</si>
  <si>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</si>
  <si>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</si>
  <si>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</si>
  <si>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</si>
  <si>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</si>
  <si>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</si>
  <si>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</si>
  <si>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</si>
  <si>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</si>
  <si>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</si>
  <si>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</si>
  <si>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</si>
  <si>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</si>
  <si>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</si>
  <si>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</si>
  <si>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</si>
  <si>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</si>
  <si>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</si>
  <si>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</si>
  <si>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</si>
  <si>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</si>
  <si>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</si>
  <si>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</si>
  <si>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</si>
  <si>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</si>
  <si>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</si>
  <si>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</si>
  <si>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</si>
  <si>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</si>
  <si>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</si>
  <si>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</si>
  <si>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</si>
  <si>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</si>
  <si>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</si>
  <si>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</si>
  <si>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</si>
  <si>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</si>
  <si>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</si>
  <si>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</si>
  <si>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</si>
  <si>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</si>
  <si>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</si>
  <si>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</si>
  <si>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</si>
  <si>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</si>
  <si>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</si>
  <si>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</si>
  <si>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</si>
  <si>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</si>
  <si>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</si>
  <si>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</si>
  <si>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</si>
  <si>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</si>
  <si>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</si>
  <si>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</si>
  <si>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</si>
  <si>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</si>
  <si>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</si>
  <si>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</si>
  <si>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</si>
  <si>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</si>
  <si>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</si>
  <si>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</si>
  <si>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</si>
  <si>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</si>
  <si>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</si>
  <si>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</si>
  <si>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</si>
  <si>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</si>
  <si>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</si>
  <si>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</si>
  <si>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</si>
  <si>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</si>
  <si>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</si>
  <si>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</si>
  <si>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</si>
  <si>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</si>
  <si>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</si>
  <si>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</si>
  <si>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</si>
  <si>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</si>
  <si>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</si>
  <si>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</si>
  <si>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</si>
  <si>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</si>
  <si>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</si>
  <si>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</si>
  <si>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</si>
  <si>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</si>
  <si>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</si>
  <si>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</si>
  <si>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</si>
  <si>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</si>
  <si>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</si>
  <si>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</si>
  <si>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</si>
  <si>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</si>
  <si>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</si>
  <si>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</si>
  <si>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</si>
  <si>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</si>
  <si>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</si>
  <si>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</si>
  <si>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</si>
  <si>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</si>
  <si>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</si>
  <si>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</si>
  <si>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</si>
  <si>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</si>
  <si>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</si>
  <si>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</si>
  <si>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</si>
  <si>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</si>
  <si>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</si>
  <si>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</si>
  <si>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</si>
  <si>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</si>
  <si>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</si>
  <si>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</si>
  <si>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</si>
  <si>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</si>
  <si>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</si>
  <si>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</si>
  <si>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</si>
  <si>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</si>
  <si>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</si>
  <si>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</si>
  <si>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</si>
  <si>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</si>
  <si>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</si>
  <si>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</si>
  <si>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</si>
  <si>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</si>
  <si>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</si>
  <si>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</si>
  <si>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</si>
  <si>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</si>
  <si>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</si>
  <si>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</si>
  <si>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</si>
  <si>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</si>
  <si>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</si>
  <si>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</si>
  <si>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</si>
  <si>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</si>
  <si>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</si>
  <si>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</si>
  <si>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</si>
  <si>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</si>
  <si>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</si>
  <si>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</si>
  <si>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</si>
  <si>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</si>
  <si>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</si>
  <si>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</si>
  <si>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</si>
  <si>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</si>
  <si>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</si>
  <si>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</si>
  <si>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</si>
  <si>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</si>
  <si>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</si>
  <si>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</si>
  <si>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</si>
  <si>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</si>
  <si>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</si>
  <si>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</si>
  <si>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</si>
  <si>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</si>
  <si>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</si>
  <si>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</si>
  <si>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</si>
  <si>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</si>
  <si>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</si>
  <si>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</si>
  <si>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</si>
  <si>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</si>
  <si>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</si>
  <si>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</si>
  <si>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</si>
  <si>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</si>
  <si>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</si>
  <si>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</si>
  <si>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</si>
  <si>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</si>
  <si>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</si>
  <si>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</si>
  <si>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</si>
  <si>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</si>
  <si>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</si>
  <si>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</si>
  <si>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</si>
  <si>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</si>
  <si>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</si>
  <si>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</si>
  <si>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</si>
  <si>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</si>
  <si>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</si>
  <si>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</si>
  <si>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</si>
  <si>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</si>
  <si>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</si>
  <si>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</si>
  <si>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</si>
  <si>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</si>
  <si>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</si>
  <si>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</si>
  <si>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</si>
  <si>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</si>
  <si>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</si>
  <si>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</si>
  <si>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</si>
  <si>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</si>
  <si>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</si>
  <si>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</si>
  <si>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</si>
  <si>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</si>
  <si>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</si>
  <si>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</si>
  <si>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</si>
  <si>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</si>
  <si>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</si>
  <si>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</si>
  <si>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</si>
  <si>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</si>
  <si>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</si>
  <si>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</si>
  <si>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</si>
  <si>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</si>
  <si>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</si>
  <si>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</si>
  <si>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</si>
  <si>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</si>
  <si>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</si>
  <si>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</si>
  <si>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</si>
  <si>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</si>
  <si>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</si>
  <si>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</si>
  <si>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</si>
  <si>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</si>
  <si>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</si>
  <si>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</si>
  <si>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</si>
  <si>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</si>
  <si>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</si>
  <si>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</si>
  <si>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</si>
  <si>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</si>
  <si>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</si>
  <si>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</si>
  <si>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</si>
  <si>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</si>
  <si>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</si>
  <si>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</si>
  <si>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</si>
  <si>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</si>
  <si>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</si>
  <si>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</si>
  <si>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</si>
  <si>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</si>
  <si>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</si>
  <si>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</si>
  <si>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</si>
  <si>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</si>
  <si>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</si>
  <si>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</si>
  <si>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</si>
  <si>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</si>
  <si>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</si>
  <si>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</si>
  <si>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</si>
  <si>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</si>
  <si>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</si>
  <si>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</si>
  <si>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</si>
  <si>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</si>
  <si>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</si>
  <si>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</si>
  <si>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</si>
  <si>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</si>
  <si>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</si>
  <si>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</si>
  <si>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</si>
  <si>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</si>
  <si>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</si>
  <si>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</si>
  <si>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</si>
  <si>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</si>
  <si>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</si>
  <si>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</si>
  <si>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</si>
  <si>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</si>
  <si>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</si>
  <si>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</si>
  <si>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</si>
  <si>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</si>
  <si>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</si>
  <si>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</si>
  <si>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</si>
  <si>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</si>
  <si>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</si>
  <si>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</si>
  <si>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</si>
  <si>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</si>
  <si>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</si>
  <si>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</si>
  <si>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</si>
  <si>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</si>
  <si>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</si>
  <si>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</si>
  <si>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</si>
  <si>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</si>
  <si>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</si>
  <si>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</si>
  <si>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</si>
  <si>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</si>
  <si>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</si>
  <si>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</si>
  <si>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</si>
  <si>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</si>
  <si>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</si>
  <si>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</si>
  <si>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</si>
  <si>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</si>
  <si>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</si>
  <si>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</si>
  <si>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</si>
  <si>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</si>
  <si>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</si>
  <si>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</si>
  <si>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</si>
  <si>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</si>
  <si>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</si>
  <si>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</si>
  <si>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</si>
  <si>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</si>
  <si>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</si>
  <si>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</si>
  <si>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</si>
  <si>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</si>
  <si>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</si>
  <si>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</si>
  <si>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</si>
  <si>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</si>
  <si>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</si>
  <si>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</si>
  <si>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</si>
  <si>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</si>
  <si>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</si>
  <si>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</si>
  <si>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</si>
  <si>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</si>
  <si>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</si>
  <si>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</si>
  <si>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</si>
  <si>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</si>
  <si>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</si>
  <si>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</si>
  <si>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</si>
  <si>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</si>
  <si>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</si>
  <si>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</si>
  <si>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</si>
  <si>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</si>
  <si>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</si>
  <si>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</si>
  <si>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</si>
  <si>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</si>
  <si>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</si>
  <si>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</si>
  <si>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</si>
  <si>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</si>
  <si>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</si>
  <si>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</si>
  <si>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</si>
  <si>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</si>
  <si>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</si>
  <si>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</si>
  <si>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</si>
  <si>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</si>
  <si>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</si>
  <si>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</si>
  <si>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</si>
  <si>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</si>
  <si>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</si>
  <si>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</si>
  <si>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</si>
  <si>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</si>
  <si>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</si>
  <si>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</si>
  <si>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</si>
  <si>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</si>
  <si>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</si>
  <si>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</si>
  <si>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</si>
  <si>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</si>
  <si>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</si>
  <si>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</si>
  <si>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</si>
  <si>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</si>
  <si>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</si>
  <si>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</si>
  <si>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</si>
  <si>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</si>
  <si>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</si>
  <si>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</si>
  <si>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</si>
  <si>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</si>
  <si>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</si>
  <si>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</si>
  <si>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</si>
  <si>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</si>
  <si>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</si>
  <si>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</si>
  <si>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</si>
  <si>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</si>
  <si>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</si>
  <si>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</si>
  <si>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</si>
  <si>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</si>
  <si>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</si>
  <si>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</si>
  <si>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</si>
  <si>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</si>
  <si>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</si>
  <si>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</si>
  <si>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</si>
  <si>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</si>
  <si>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</si>
  <si>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</si>
  <si>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</si>
  <si>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</si>
  <si>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</si>
  <si>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</si>
  <si>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</si>
  <si>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</si>
  <si>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</si>
  <si>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</si>
  <si>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</si>
  <si>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</si>
  <si>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</si>
  <si>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</si>
  <si>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</si>
  <si>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</si>
  <si>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</si>
  <si>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</si>
  <si>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</si>
  <si>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</si>
  <si>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</si>
  <si>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</si>
  <si>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</si>
  <si>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</si>
  <si>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</si>
  <si>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</si>
  <si>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</si>
  <si>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</si>
  <si>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</si>
  <si>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</si>
  <si>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</si>
  <si>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</si>
  <si>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</si>
  <si>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</si>
  <si>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</si>
  <si>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</si>
  <si>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</si>
  <si>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</si>
  <si>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</si>
  <si>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</si>
  <si>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</si>
  <si>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</si>
  <si>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</si>
  <si>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</si>
  <si>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</si>
  <si>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</si>
  <si>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</si>
  <si>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</si>
  <si>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</si>
  <si>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</si>
  <si>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</si>
  <si>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</si>
  <si>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</si>
  <si>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</si>
  <si>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</si>
  <si>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</si>
  <si>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</si>
  <si>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</si>
  <si>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</si>
  <si>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</si>
  <si>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</si>
  <si>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</si>
  <si>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</si>
  <si>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</si>
  <si>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</si>
  <si>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</si>
  <si>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</si>
  <si>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</si>
  <si>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</si>
  <si>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</si>
  <si>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</si>
  <si>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</si>
  <si>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</si>
  <si>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</si>
  <si>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</si>
  <si>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</si>
  <si>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</si>
  <si>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</si>
  <si>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</si>
  <si>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</si>
  <si>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</si>
  <si>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</si>
  <si>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</si>
  <si>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</si>
  <si>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</si>
  <si>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</si>
  <si>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</si>
  <si>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</si>
  <si>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</si>
  <si>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</si>
  <si>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</si>
  <si>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</si>
  <si>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</si>
  <si>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</si>
  <si>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</si>
  <si>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</si>
  <si>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</si>
  <si>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</si>
  <si>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</si>
  <si>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</si>
  <si>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</si>
  <si>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</si>
  <si>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</si>
  <si>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</si>
  <si>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</si>
  <si>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</si>
  <si>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</si>
  <si>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</si>
  <si>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</si>
  <si>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</si>
  <si>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</si>
  <si>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</si>
  <si>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</si>
  <si>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</si>
  <si>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</si>
  <si>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</si>
  <si>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</si>
  <si>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</si>
  <si>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</si>
  <si>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</si>
  <si>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</si>
  <si>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</si>
  <si>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</si>
  <si>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</si>
  <si>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</si>
  <si>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</si>
  <si>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</si>
  <si>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</si>
  <si>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</si>
  <si>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</si>
  <si>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</si>
  <si>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</si>
  <si>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</si>
  <si>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</si>
  <si>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</si>
  <si>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</si>
  <si>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</si>
  <si>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</si>
  <si>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</si>
  <si>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</si>
  <si>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</si>
  <si>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</si>
  <si>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</si>
  <si>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</si>
  <si>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</si>
  <si>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</si>
  <si>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</si>
  <si>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</si>
  <si>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</si>
  <si>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</si>
  <si>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</si>
  <si>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</si>
  <si>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</si>
  <si>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</si>
  <si>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</si>
  <si>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</si>
  <si>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</si>
  <si>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</si>
  <si>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</si>
  <si>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</si>
  <si>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</si>
  <si>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</si>
  <si>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</si>
  <si>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</si>
  <si>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</si>
  <si>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</si>
  <si>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</si>
  <si>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</si>
  <si>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</si>
  <si>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</si>
  <si>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</si>
  <si>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</si>
  <si>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</si>
  <si>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</si>
  <si>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</si>
  <si>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</si>
  <si>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</si>
  <si>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</si>
  <si>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</si>
  <si>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</si>
  <si>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</si>
  <si>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</si>
  <si>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</si>
  <si>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</si>
  <si>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</si>
  <si>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</si>
  <si>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</si>
  <si>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</si>
  <si>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</si>
  <si>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</si>
  <si>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</si>
  <si>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</si>
  <si>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</si>
  <si>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</si>
  <si>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</si>
  <si>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</si>
  <si>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</si>
  <si>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</si>
  <si>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</si>
  <si>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</si>
  <si>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</si>
  <si>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</si>
  <si>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</si>
  <si>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</si>
  <si>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</si>
  <si>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</si>
  <si>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</si>
  <si>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</si>
  <si>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</si>
  <si>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</si>
  <si>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</si>
  <si>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</si>
  <si>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</si>
  <si>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</si>
  <si>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</si>
  <si>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</si>
  <si>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</si>
  <si>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</si>
  <si>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</si>
  <si>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</si>
  <si>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</si>
  <si>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</si>
  <si>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</si>
  <si>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</si>
  <si>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</si>
  <si>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</si>
  <si>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</si>
  <si>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</si>
  <si>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</si>
  <si>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</si>
  <si>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</si>
  <si>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</si>
  <si>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</si>
  <si>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</si>
  <si>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</si>
  <si>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</si>
  <si>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</si>
  <si>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</si>
  <si>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</si>
  <si>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</si>
  <si>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</si>
  <si>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</si>
  <si>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</si>
  <si>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</si>
  <si>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</si>
  <si>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</si>
  <si>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</si>
  <si>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</si>
  <si>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</si>
  <si>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</si>
  <si>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</si>
  <si>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</si>
  <si>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</si>
  <si>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</si>
  <si>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</si>
  <si>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</si>
  <si>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</si>
  <si>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</si>
  <si>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</si>
  <si>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</si>
  <si>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</si>
  <si>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</si>
  <si>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</si>
  <si>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</si>
  <si>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</si>
  <si>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</si>
  <si>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</si>
  <si>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</si>
  <si>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</si>
  <si>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</si>
  <si>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</si>
  <si>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</si>
  <si>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</si>
  <si>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</si>
  <si>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</si>
  <si>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</si>
  <si>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</si>
  <si>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</si>
  <si>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</si>
  <si>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</si>
  <si>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</si>
  <si>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</si>
  <si>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</si>
  <si>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</si>
  <si>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</si>
  <si>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</si>
  <si>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</si>
  <si>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</si>
  <si>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</si>
  <si>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</si>
  <si>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</si>
  <si>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</si>
  <si>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</si>
  <si>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</si>
  <si>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</si>
  <si>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</si>
  <si>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</si>
  <si>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</si>
  <si>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</si>
  <si>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</si>
  <si>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</si>
  <si>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</si>
  <si>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</si>
  <si>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</si>
  <si>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</si>
  <si>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</si>
  <si>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</si>
  <si>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</si>
  <si>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</si>
  <si>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</si>
  <si>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</si>
  <si>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</si>
  <si>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</si>
  <si>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</si>
  <si>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</si>
  <si>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</si>
  <si>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</si>
  <si>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</si>
  <si>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</si>
  <si>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</si>
  <si>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</si>
  <si>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</si>
  <si>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</si>
  <si>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</si>
  <si>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</si>
  <si>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</si>
  <si>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</si>
  <si>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</si>
  <si>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</si>
  <si>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</si>
  <si>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</si>
  <si>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</si>
  <si>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</si>
  <si>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</si>
  <si>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</si>
  <si>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</si>
  <si>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</si>
  <si>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</si>
  <si>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</si>
  <si>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</si>
  <si>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</si>
  <si>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</si>
  <si>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</si>
  <si>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</si>
  <si>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</si>
  <si>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</si>
  <si>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</si>
  <si>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</si>
  <si>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</si>
  <si>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</si>
  <si>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</si>
  <si>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</si>
  <si>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</si>
  <si>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</si>
  <si>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</si>
  <si>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</si>
  <si>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</si>
  <si>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</si>
  <si>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</si>
  <si>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</si>
  <si>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</si>
  <si>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</si>
  <si>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</si>
  <si>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</si>
  <si>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</si>
  <si>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</si>
  <si>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</si>
  <si>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</si>
  <si>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</si>
  <si>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</si>
  <si>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</si>
  <si>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</si>
  <si>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</si>
  <si>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</si>
  <si>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</si>
  <si>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</si>
  <si>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</si>
  <si>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</si>
  <si>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</si>
  <si>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</si>
  <si>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</si>
  <si>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</si>
  <si>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</si>
  <si>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</si>
  <si>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</si>
  <si>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</si>
  <si>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</si>
  <si>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</si>
  <si>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</si>
  <si>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</si>
  <si>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</si>
  <si>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</si>
  <si>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</si>
  <si>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</si>
  <si>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</si>
  <si>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</si>
  <si>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</si>
  <si>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</si>
  <si>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</si>
  <si>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</si>
  <si>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</si>
  <si>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</si>
  <si>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</si>
  <si>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</si>
  <si>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</si>
  <si>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</si>
  <si>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</si>
  <si>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</si>
  <si>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</si>
  <si>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</si>
  <si>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</si>
  <si>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</si>
  <si>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</si>
  <si>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</si>
  <si>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</si>
  <si>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</si>
  <si>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</si>
  <si>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</si>
  <si>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</si>
  <si>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</si>
  <si>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</si>
  <si>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</si>
  <si>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</si>
  <si>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</si>
  <si>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</si>
  <si>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</si>
  <si>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</si>
  <si>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</si>
  <si>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</si>
  <si>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</si>
  <si>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</si>
  <si>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</si>
  <si>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</si>
  <si>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</si>
  <si>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</si>
  <si>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</si>
  <si>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</si>
  <si>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</si>
  <si>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</si>
  <si>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</si>
  <si>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</si>
  <si>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</si>
  <si>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</si>
  <si>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</si>
  <si>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</si>
  <si>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</si>
  <si>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</si>
  <si>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</si>
  <si>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</si>
  <si>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</si>
  <si>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</si>
  <si>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</si>
  <si>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</si>
  <si>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</si>
  <si>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</si>
  <si>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</si>
  <si>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</si>
  <si>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</si>
  <si>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</si>
  <si>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</si>
  <si>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</si>
  <si>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</si>
  <si>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</si>
  <si>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</si>
  <si>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</si>
  <si>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</si>
  <si>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</si>
  <si>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</si>
  <si>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</si>
  <si>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</si>
  <si>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</si>
  <si>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</si>
  <si>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</si>
  <si>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</si>
  <si>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</si>
  <si>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</si>
  <si>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</si>
  <si>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</si>
  <si>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</si>
  <si>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</si>
  <si>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</si>
  <si>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</si>
  <si>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</si>
  <si>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</si>
  <si>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</si>
  <si>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</si>
  <si>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</si>
  <si>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</si>
  <si>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</si>
  <si>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</si>
  <si>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</si>
  <si>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</si>
  <si>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</si>
  <si>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</si>
  <si>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</si>
  <si>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</si>
  <si>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</si>
  <si>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</si>
  <si>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</si>
  <si>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</si>
  <si>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</si>
  <si>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</si>
  <si>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</si>
  <si>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</si>
  <si>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</si>
  <si>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</si>
  <si>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</si>
  <si>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</si>
  <si>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</si>
  <si>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</si>
  <si>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</si>
  <si>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</si>
  <si>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</si>
  <si>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</si>
  <si>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</si>
  <si>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</si>
  <si>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</si>
  <si>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</si>
  <si>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</si>
  <si>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</si>
  <si>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</si>
  <si>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</si>
  <si>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</si>
  <si>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</si>
  <si>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</si>
  <si>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</si>
  <si>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</si>
  <si>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</si>
  <si>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</si>
  <si>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</si>
  <si>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</si>
  <si>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</si>
  <si>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</si>
  <si>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</si>
  <si>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</si>
  <si>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</si>
  <si>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</si>
  <si>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</si>
  <si>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</si>
  <si>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</si>
  <si>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</si>
  <si>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</si>
  <si>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</si>
  <si>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</si>
  <si>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</si>
  <si>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</si>
  <si>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</si>
  <si>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</si>
  <si>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</si>
  <si>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</si>
  <si>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</si>
  <si>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</si>
  <si>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</si>
  <si>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</si>
  <si>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</si>
  <si>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</si>
  <si>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</si>
  <si>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</si>
  <si>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</si>
  <si>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</si>
  <si>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</si>
  <si>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</si>
  <si>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</si>
  <si>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</si>
  <si>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</si>
  <si>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</si>
  <si>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</si>
  <si>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</si>
  <si>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</si>
  <si>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</si>
  <si>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</si>
  <si>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</si>
  <si>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</si>
  <si>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</si>
  <si>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</si>
  <si>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</si>
  <si>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</si>
  <si>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</si>
  <si>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</si>
  <si>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</si>
  <si>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</si>
  <si>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</si>
  <si>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</si>
  <si>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</si>
  <si>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</si>
  <si>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</si>
  <si>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</si>
  <si>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</si>
  <si>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</si>
  <si>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</si>
  <si>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</si>
  <si>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</si>
  <si>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</si>
  <si>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</si>
  <si>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</si>
  <si>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</si>
  <si>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</si>
  <si>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</si>
  <si>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</si>
  <si>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</si>
  <si>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</si>
  <si>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</si>
  <si>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</si>
  <si>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</si>
  <si>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</si>
  <si>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</si>
  <si>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</si>
  <si>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</si>
  <si>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</si>
  <si>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</si>
  <si>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</si>
  <si>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</si>
  <si>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</si>
  <si>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</si>
  <si>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</si>
  <si>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</si>
  <si>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</si>
  <si>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</si>
  <si>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</si>
  <si>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</si>
  <si>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</si>
  <si>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</si>
  <si>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</si>
  <si>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</si>
  <si>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</si>
  <si>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</si>
  <si>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</si>
  <si>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</si>
  <si>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</si>
  <si>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</si>
  <si>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</si>
  <si>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</si>
  <si>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</si>
  <si>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</si>
  <si>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</si>
  <si>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</si>
  <si>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</si>
  <si>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</si>
  <si>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</si>
  <si>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</si>
  <si>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</si>
  <si>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</si>
  <si>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</si>
  <si>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</si>
  <si>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</si>
  <si>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</si>
  <si>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</si>
  <si>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</si>
  <si>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</si>
  <si>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</si>
  <si>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</si>
  <si>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</si>
  <si>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</si>
  <si>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</si>
  <si>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</si>
  <si>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</si>
  <si>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</si>
  <si>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</si>
  <si>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</si>
  <si>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</si>
  <si>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</si>
  <si>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</si>
  <si>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</si>
  <si>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</si>
  <si>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</si>
  <si>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</si>
  <si>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</si>
  <si>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</si>
  <si>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</si>
  <si>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</si>
  <si>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</si>
  <si>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</si>
  <si>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</si>
  <si>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</si>
  <si>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</si>
  <si>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</si>
  <si>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</si>
  <si>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</si>
  <si>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</si>
  <si>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</si>
  <si>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</si>
  <si>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</si>
  <si>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</si>
  <si>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</si>
  <si>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</si>
  <si>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</si>
  <si>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</si>
  <si>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</si>
  <si>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</si>
  <si>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</si>
  <si>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</si>
  <si>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</si>
  <si>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</si>
  <si>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</si>
  <si>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</si>
  <si>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</si>
  <si>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</si>
  <si>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</si>
  <si>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</si>
  <si>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</si>
  <si>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</si>
  <si>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</si>
  <si>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</si>
  <si>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</si>
  <si>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</si>
  <si>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</si>
  <si>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</si>
  <si>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</si>
  <si>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</si>
  <si>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</si>
  <si>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</si>
  <si>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</si>
  <si>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</si>
  <si>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</si>
  <si>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</si>
  <si>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</si>
  <si>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</si>
  <si>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</si>
  <si>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</si>
  <si>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</si>
  <si>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</si>
  <si>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</si>
  <si>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</si>
  <si>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</si>
  <si>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</si>
  <si>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</si>
  <si>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</si>
  <si>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</si>
  <si>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</si>
  <si>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</si>
  <si>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</si>
  <si>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</si>
  <si>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</si>
  <si>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</si>
  <si>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</si>
  <si>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</si>
  <si>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</si>
  <si>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</si>
  <si>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</si>
  <si>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</si>
  <si>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</si>
  <si>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</si>
  <si>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</si>
  <si>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</si>
  <si>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</si>
  <si>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</si>
  <si>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</si>
  <si>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</si>
  <si>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</si>
  <si>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</si>
  <si>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</si>
  <si>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</si>
  <si>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</si>
  <si>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</si>
  <si>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</si>
  <si>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</si>
  <si>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</si>
  <si>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</si>
  <si>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</si>
  <si>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</si>
  <si>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</si>
  <si>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</si>
  <si>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</si>
  <si>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</si>
  <si>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</si>
  <si>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</si>
  <si>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</si>
  <si>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</si>
  <si>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</si>
  <si>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</si>
  <si>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</si>
  <si>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</si>
  <si>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</si>
  <si>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</si>
  <si>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</si>
  <si>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</si>
  <si>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</si>
  <si>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</si>
  <si>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</si>
  <si>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</si>
  <si>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</si>
  <si>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</si>
  <si>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</si>
  <si>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</si>
  <si>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</si>
  <si>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</si>
  <si>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</si>
  <si>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</si>
  <si>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</si>
  <si>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</si>
  <si>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</si>
  <si>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</si>
  <si>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</si>
  <si>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</si>
  <si>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</si>
  <si>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</si>
  <si>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</si>
  <si>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</si>
  <si>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</si>
  <si>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</si>
  <si>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</si>
  <si>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</si>
  <si>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</si>
  <si>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</si>
  <si>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</si>
  <si>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</si>
  <si>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</si>
  <si>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</si>
  <si>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</si>
  <si>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</si>
  <si>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</si>
  <si>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</si>
  <si>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</si>
  <si>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</si>
  <si>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</si>
  <si>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</si>
  <si>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</si>
  <si>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</si>
  <si>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</si>
  <si>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</si>
  <si>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</si>
  <si>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</si>
  <si>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</si>
  <si>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</si>
  <si>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</si>
  <si>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</si>
  <si>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</si>
  <si>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</si>
  <si>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</si>
  <si>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</si>
  <si>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</si>
  <si>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</si>
  <si>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</si>
  <si>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</si>
  <si>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</si>
  <si>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</si>
  <si>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</si>
  <si>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</si>
  <si>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</si>
  <si>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</si>
  <si>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</si>
  <si>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</si>
  <si>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</si>
  <si>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</si>
  <si>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</si>
  <si>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</si>
  <si>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</si>
  <si>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</si>
  <si>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</si>
  <si>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</si>
  <si>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</si>
  <si>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</si>
  <si>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</si>
  <si>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</si>
  <si>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</si>
  <si>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</si>
  <si>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</si>
  <si>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</si>
  <si>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</si>
  <si>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</si>
  <si>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</si>
  <si>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</si>
  <si>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</si>
  <si>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</si>
  <si>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</si>
  <si>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</si>
  <si>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</si>
  <si>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</si>
  <si>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</si>
  <si>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</si>
  <si>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</si>
  <si>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</si>
  <si>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</si>
  <si>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</si>
  <si>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</si>
  <si>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</si>
  <si>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</si>
  <si>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</si>
  <si>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</si>
  <si>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</si>
  <si>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</si>
  <si>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</si>
  <si>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</si>
  <si>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</si>
  <si>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</si>
  <si>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</si>
  <si>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</si>
  <si>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</si>
  <si>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</si>
  <si>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</si>
  <si>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</si>
  <si>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</si>
  <si>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</si>
  <si>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</si>
  <si>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</si>
  <si>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</si>
  <si>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</si>
  <si>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</si>
  <si>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</si>
  <si>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</si>
  <si>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</si>
  <si>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</si>
  <si>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</si>
  <si>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</si>
  <si>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</si>
  <si>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</si>
  <si>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</si>
  <si>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</si>
  <si>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</si>
  <si>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</si>
  <si>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</si>
  <si>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</si>
  <si>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</si>
  <si>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</si>
  <si>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</si>
  <si>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</si>
  <si>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</si>
  <si>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</si>
  <si>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</si>
  <si>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</si>
  <si>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</si>
  <si>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</si>
  <si>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</si>
  <si>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</si>
  <si>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</si>
  <si>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</si>
  <si>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</si>
  <si>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</si>
  <si>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</si>
  <si>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</si>
  <si>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</si>
  <si>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</si>
  <si>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</si>
  <si>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</si>
  <si>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</si>
  <si>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</si>
  <si>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</si>
  <si>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</si>
  <si>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</si>
  <si>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</si>
  <si>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</si>
  <si>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</si>
  <si>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</si>
  <si>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</si>
  <si>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</si>
  <si>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</si>
  <si>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</si>
  <si>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</si>
  <si>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</si>
  <si>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</si>
  <si>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</si>
  <si>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</si>
  <si>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</si>
  <si>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</si>
  <si>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</si>
  <si>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</si>
  <si>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</si>
  <si>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</si>
  <si>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</si>
  <si>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</si>
  <si>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</si>
  <si>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</si>
  <si>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</si>
  <si>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</si>
  <si>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</si>
  <si>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</si>
  <si>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</si>
  <si>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</si>
  <si>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</si>
  <si>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</si>
  <si>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</si>
  <si>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</si>
  <si>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</si>
  <si>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</si>
  <si>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</si>
  <si>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</si>
  <si>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</si>
  <si>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</si>
  <si>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</si>
  <si>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</si>
  <si>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</si>
  <si>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</si>
  <si>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</si>
  <si>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</si>
  <si>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</si>
  <si>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</si>
  <si>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</si>
  <si>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</si>
  <si>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</si>
  <si>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</si>
  <si>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</si>
  <si>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</si>
  <si>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</si>
  <si>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</si>
  <si>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</si>
  <si>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</si>
  <si>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</si>
  <si>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</si>
  <si>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</si>
  <si>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</si>
  <si>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</si>
  <si>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</si>
  <si>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</si>
  <si>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</si>
  <si>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</si>
  <si>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</si>
  <si>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</si>
  <si>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</si>
  <si>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</si>
  <si>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</si>
  <si>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</si>
  <si>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</si>
  <si>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</si>
  <si>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</si>
  <si>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</si>
  <si>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</si>
  <si>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</si>
  <si>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</si>
  <si>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</si>
  <si>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</si>
  <si>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</si>
  <si>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</si>
  <si>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</si>
  <si>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</si>
  <si>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</si>
  <si>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</si>
  <si>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</si>
  <si>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</si>
  <si>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</si>
  <si>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</si>
  <si>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</si>
  <si>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</si>
  <si>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</si>
  <si>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</si>
  <si>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</si>
  <si>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</si>
  <si>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</si>
  <si>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</si>
  <si>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</si>
  <si>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</si>
  <si>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</si>
  <si>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</si>
  <si>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</si>
  <si>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</si>
  <si>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</si>
  <si>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</si>
  <si>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</si>
  <si>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</si>
  <si>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</si>
  <si>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</si>
  <si>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</si>
  <si>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</si>
  <si>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</si>
  <si>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</si>
  <si>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</si>
  <si>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</si>
  <si>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</si>
  <si>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</si>
  <si>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</si>
  <si>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</si>
  <si>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</si>
  <si>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</si>
  <si>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</si>
  <si>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</si>
  <si>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</si>
  <si>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</si>
  <si>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</si>
  <si>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</si>
  <si>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</si>
  <si>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</si>
  <si>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</si>
  <si>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</si>
  <si>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</si>
  <si>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</si>
  <si>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</si>
  <si>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</si>
  <si>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</si>
  <si>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</si>
  <si>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</si>
  <si>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</si>
  <si>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</si>
  <si>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</si>
  <si>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</si>
  <si>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</si>
  <si>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</si>
  <si>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</si>
  <si>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</si>
  <si>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</si>
  <si>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</si>
  <si>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</si>
  <si>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</si>
  <si>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</si>
  <si>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</si>
  <si>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</si>
  <si>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</si>
  <si>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</si>
  <si>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</si>
  <si>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</si>
  <si>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</si>
  <si>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</si>
  <si>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</si>
  <si>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</si>
  <si>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</si>
  <si>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</si>
  <si>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</si>
  <si>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</si>
  <si>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</si>
  <si>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</si>
  <si>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</si>
  <si>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</si>
  <si>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</si>
  <si>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</si>
  <si>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</si>
  <si>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</si>
  <si>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</si>
  <si>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</si>
  <si>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</si>
  <si>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</si>
  <si>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</si>
  <si>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</si>
  <si>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</si>
  <si>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</si>
  <si>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</si>
  <si>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</si>
  <si>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</si>
  <si>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</si>
  <si>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</si>
  <si>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</si>
  <si>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</si>
  <si>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</si>
  <si>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</si>
  <si>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</si>
  <si>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</si>
  <si>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</si>
  <si>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</si>
  <si>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</si>
  <si>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</si>
  <si>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</si>
  <si>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</si>
  <si>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</si>
  <si>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</si>
  <si>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</si>
  <si>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</si>
  <si>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</si>
  <si>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</si>
  <si>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</si>
  <si>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</si>
  <si>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</si>
  <si>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</si>
  <si>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</si>
  <si>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</si>
  <si>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</si>
  <si>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</si>
  <si>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</si>
  <si>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</si>
  <si>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</si>
  <si>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</si>
  <si>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</si>
  <si>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</si>
  <si>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</si>
  <si>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</si>
  <si>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</si>
  <si>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</si>
  <si>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</si>
  <si>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</si>
  <si>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</si>
  <si>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</si>
  <si>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</si>
  <si>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</si>
  <si>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</si>
  <si>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</si>
  <si>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</si>
  <si>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</si>
  <si>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</si>
  <si>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</si>
  <si>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</si>
  <si>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</si>
  <si>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</si>
  <si>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</si>
  <si>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</si>
  <si>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</si>
  <si>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</si>
  <si>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</si>
  <si>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</si>
  <si>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</si>
  <si>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</si>
  <si>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</si>
  <si>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</si>
  <si>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</si>
  <si>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</si>
  <si>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</si>
  <si>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</si>
  <si>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</si>
  <si>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</si>
  <si>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</si>
  <si>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</si>
  <si>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</si>
  <si>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</si>
  <si>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</si>
  <si>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</si>
  <si>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</si>
  <si>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</si>
  <si>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</si>
  <si>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</si>
  <si>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</si>
  <si>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</si>
  <si>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</si>
  <si>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</si>
  <si>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</si>
  <si>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</si>
  <si>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</si>
  <si>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</si>
  <si>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</si>
  <si>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</si>
  <si>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</si>
  <si>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</si>
  <si>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</si>
  <si>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</si>
  <si>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</si>
  <si>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</si>
  <si>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</si>
  <si>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</si>
  <si>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</si>
  <si>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</si>
  <si>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</si>
  <si>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</si>
  <si>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</si>
  <si>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</si>
  <si>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</si>
  <si>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</si>
  <si>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</si>
  <si>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</si>
  <si>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</si>
  <si>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</si>
  <si>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</si>
  <si>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</si>
  <si>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</si>
  <si>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</si>
  <si>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</si>
  <si>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</si>
  <si>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</si>
  <si>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</si>
  <si>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</si>
  <si>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</si>
  <si>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</si>
  <si>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</si>
  <si>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</si>
  <si>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</si>
  <si>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</si>
  <si>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</si>
  <si>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</si>
  <si>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</si>
  <si>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</si>
  <si>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</si>
  <si>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</si>
  <si>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</si>
  <si>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</si>
  <si>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</si>
  <si>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</si>
  <si>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</si>
  <si>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</si>
  <si>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</si>
  <si>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</si>
  <si>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</si>
  <si>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</si>
  <si>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</si>
  <si>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</si>
  <si>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</si>
  <si>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</si>
  <si>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</si>
  <si>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</si>
  <si>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</si>
  <si>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</si>
  <si>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</si>
  <si>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</si>
  <si>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</si>
  <si>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</si>
  <si>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</si>
  <si>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</si>
  <si>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</si>
  <si>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</si>
  <si>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</si>
  <si>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</si>
  <si>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</si>
  <si>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</si>
  <si>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</si>
  <si>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</si>
  <si>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</si>
  <si>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</si>
  <si>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</si>
  <si>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</si>
  <si>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</si>
  <si>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</si>
  <si>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</si>
  <si>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</si>
  <si>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</si>
  <si>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</si>
  <si>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</si>
  <si>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</si>
  <si>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</si>
  <si>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</si>
  <si>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</si>
  <si>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</si>
  <si>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</si>
  <si>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</si>
  <si>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</si>
  <si>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</si>
  <si>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</si>
  <si>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</si>
  <si>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</si>
  <si>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</si>
  <si>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</si>
  <si>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</si>
  <si>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</si>
  <si>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</si>
  <si>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</si>
  <si>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</si>
  <si>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</si>
  <si>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</si>
  <si>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</si>
  <si>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</si>
  <si>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</si>
  <si>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</si>
  <si>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</si>
  <si>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</si>
  <si>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</si>
  <si>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</si>
  <si>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</si>
  <si>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</si>
  <si>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</si>
  <si>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</si>
  <si>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</si>
  <si>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</si>
  <si>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</si>
  <si>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</si>
  <si>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</si>
  <si>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</si>
  <si>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</si>
  <si>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</si>
  <si>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</si>
  <si>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</si>
  <si>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</si>
  <si>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</si>
  <si>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</si>
  <si>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</si>
  <si>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</si>
  <si>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</si>
  <si>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</si>
  <si>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</si>
  <si>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</si>
  <si>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</si>
  <si>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</si>
  <si>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</si>
  <si>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</si>
  <si>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</si>
  <si>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</si>
  <si>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</si>
  <si>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</si>
  <si>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</si>
  <si>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</si>
  <si>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</si>
  <si>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</si>
  <si>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</si>
  <si>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</si>
  <si>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</si>
  <si>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</si>
  <si>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</si>
  <si>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</si>
  <si>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</si>
  <si>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</si>
  <si>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</si>
  <si>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</si>
  <si>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</si>
  <si>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</si>
  <si>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</si>
  <si>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</si>
  <si>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</si>
  <si>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</si>
  <si>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</si>
  <si>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</si>
  <si>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</si>
  <si>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</si>
  <si>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</si>
  <si>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</si>
  <si>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</si>
  <si>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</si>
  <si>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</si>
  <si>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</si>
  <si>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</si>
  <si>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</si>
  <si>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</si>
  <si>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</si>
  <si>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</si>
  <si>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</si>
  <si>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</si>
  <si>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</si>
  <si>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</si>
  <si>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</si>
  <si>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</si>
  <si>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</si>
  <si>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</si>
  <si>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</si>
  <si>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</si>
  <si>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</si>
  <si>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</si>
  <si>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</si>
  <si>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</si>
  <si>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</si>
  <si>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</si>
  <si>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</si>
  <si>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</si>
  <si>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</si>
  <si>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</si>
  <si>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</si>
  <si>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</si>
  <si>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</si>
  <si>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</si>
  <si>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</si>
  <si>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</si>
  <si>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</si>
  <si>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</si>
  <si>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</si>
  <si>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</si>
  <si>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</si>
  <si>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</si>
  <si>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</si>
  <si>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</si>
  <si>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</si>
  <si>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</si>
  <si>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</si>
  <si>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</si>
  <si>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</si>
  <si>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</si>
  <si>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</si>
  <si>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</si>
  <si>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</si>
  <si>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</si>
  <si>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</si>
  <si>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</si>
  <si>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</si>
  <si>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</si>
  <si>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</si>
  <si>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</si>
  <si>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</si>
  <si>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</si>
  <si>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</si>
  <si>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</si>
  <si>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</si>
  <si>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</si>
  <si>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</si>
  <si>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</si>
  <si>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</si>
  <si>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</si>
  <si>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</si>
  <si>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</si>
  <si>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</si>
  <si>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</si>
  <si>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</si>
  <si>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</si>
  <si>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</si>
  <si>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</si>
  <si>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</si>
  <si>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</si>
  <si>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</si>
  <si>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</si>
  <si>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</si>
  <si>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</si>
  <si>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</si>
  <si>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</si>
  <si>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</si>
  <si>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</si>
  <si>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</si>
  <si>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</si>
  <si>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</si>
  <si>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</si>
  <si>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</si>
  <si>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</si>
  <si>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</si>
  <si>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</si>
  <si>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</si>
  <si>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</si>
  <si>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</si>
  <si>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</si>
  <si>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</si>
  <si>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</si>
  <si>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</si>
  <si>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</si>
  <si>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</si>
  <si>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</si>
  <si>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</si>
  <si>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</si>
  <si>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</si>
  <si>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</si>
  <si>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</si>
  <si>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</si>
  <si>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</si>
  <si>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</si>
  <si>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</si>
  <si>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</si>
  <si>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</si>
  <si>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</si>
  <si>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</si>
  <si>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</si>
  <si>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</si>
  <si>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</si>
  <si>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</si>
  <si>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</si>
  <si>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</si>
  <si>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</si>
  <si>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</si>
  <si>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</si>
  <si>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</si>
  <si>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</si>
  <si>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</si>
  <si>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</si>
  <si>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</si>
  <si>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</si>
  <si>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</si>
  <si>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</si>
  <si>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</si>
  <si>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</si>
  <si>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</si>
  <si>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</si>
  <si>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</si>
  <si>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</si>
  <si>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</si>
  <si>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</si>
  <si>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</si>
  <si>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</si>
  <si>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</si>
  <si>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</si>
  <si>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</si>
  <si>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</si>
  <si>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</si>
  <si>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</si>
  <si>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</si>
  <si>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</si>
  <si>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</si>
  <si>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</si>
  <si>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</si>
  <si>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</si>
  <si>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</si>
  <si>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</si>
  <si>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</si>
  <si>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</si>
  <si>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</si>
  <si>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</si>
  <si>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</si>
  <si>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</si>
  <si>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</si>
  <si>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</si>
  <si>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</si>
  <si>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</si>
  <si>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</si>
  <si>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</si>
  <si>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</si>
  <si>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</si>
  <si>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</si>
  <si>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</si>
  <si>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</si>
  <si>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</si>
  <si>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</si>
  <si>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</si>
  <si>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</si>
  <si>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</si>
  <si>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</si>
  <si>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</si>
  <si>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</si>
  <si>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</si>
  <si>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</si>
  <si>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</si>
  <si>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</si>
  <si>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</si>
  <si>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</si>
  <si>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</si>
  <si>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</si>
  <si>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</si>
  <si>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</si>
  <si>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</si>
  <si>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</si>
  <si>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</si>
  <si>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</si>
  <si>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</si>
  <si>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</si>
  <si>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</si>
  <si>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</si>
  <si>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</si>
  <si>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</si>
  <si>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</si>
  <si>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</si>
  <si>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</si>
  <si>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</si>
  <si>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</si>
  <si>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</si>
  <si>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</si>
  <si>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</si>
  <si>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</si>
  <si>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</si>
  <si>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</si>
  <si>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</si>
  <si>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</si>
  <si>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</si>
  <si>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</si>
  <si>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</si>
  <si>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</si>
  <si>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</si>
  <si>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</si>
  <si>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</si>
  <si>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</si>
  <si>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</si>
  <si>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</si>
  <si>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</si>
  <si>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</si>
  <si>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</si>
  <si>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</si>
  <si>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</si>
  <si>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</si>
  <si>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</si>
  <si>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</si>
  <si>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</si>
  <si>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</si>
  <si>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</si>
  <si>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</si>
  <si>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</si>
  <si>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</si>
  <si>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</si>
  <si>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</si>
  <si>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</si>
  <si>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</si>
  <si>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</si>
  <si>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</si>
  <si>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</si>
  <si>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</si>
  <si>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</si>
  <si>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</si>
  <si>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</si>
  <si>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</si>
  <si>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</si>
  <si>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</si>
  <si>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</si>
  <si>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</si>
  <si>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</si>
  <si>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</si>
  <si>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</si>
  <si>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</si>
  <si>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</si>
  <si>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</si>
  <si>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</si>
  <si>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</si>
  <si>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</si>
  <si>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</si>
  <si>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</si>
  <si>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</si>
  <si>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</si>
  <si>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</si>
  <si>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</si>
  <si>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</si>
  <si>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</si>
  <si>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</si>
  <si>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</si>
  <si>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</si>
  <si>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</si>
  <si>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</si>
  <si>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</si>
  <si>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</si>
  <si>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</si>
  <si>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</si>
  <si>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</si>
  <si>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</si>
  <si>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</si>
  <si>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</si>
  <si>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</si>
  <si>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</si>
  <si>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</si>
  <si>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</si>
  <si>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</si>
  <si>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</si>
  <si>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</si>
  <si>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</si>
  <si>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</si>
  <si>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</si>
  <si>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</si>
  <si>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</si>
  <si>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</si>
  <si>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</si>
  <si>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</si>
  <si>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</si>
  <si>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</si>
  <si>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</si>
  <si>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</si>
  <si>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</si>
  <si>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</si>
  <si>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</si>
  <si>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</si>
  <si>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</si>
  <si>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</si>
  <si>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</si>
  <si>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</si>
  <si>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</si>
  <si>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</si>
  <si>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</si>
  <si>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</si>
  <si>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</si>
  <si>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</si>
  <si>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</si>
  <si>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</si>
  <si>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</si>
  <si>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</si>
  <si>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</si>
  <si>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</si>
  <si>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</si>
  <si>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</si>
  <si>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</si>
  <si>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</si>
  <si>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</si>
  <si>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</si>
  <si>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</si>
  <si>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</si>
  <si>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</si>
  <si>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</si>
  <si>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</si>
  <si>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</si>
  <si>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</si>
  <si>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</si>
  <si>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</si>
  <si>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</si>
  <si>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</si>
  <si>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</si>
  <si>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</si>
  <si>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</si>
  <si>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</si>
  <si>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</si>
  <si>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</si>
  <si>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</si>
  <si>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</si>
  <si>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</si>
  <si>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</si>
  <si>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</si>
  <si>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</si>
  <si>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</si>
  <si>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</si>
  <si>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</si>
  <si>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</si>
  <si>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</si>
  <si>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</si>
  <si>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</si>
  <si>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</si>
  <si>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</si>
  <si>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</si>
  <si>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</si>
  <si>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</si>
  <si>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</si>
  <si>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</si>
  <si>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</si>
  <si>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</si>
  <si>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</si>
  <si>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</si>
  <si>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</si>
  <si>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</si>
  <si>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</si>
  <si>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</si>
  <si>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</si>
  <si>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</si>
  <si>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</si>
  <si>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</si>
  <si>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</si>
  <si>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</si>
  <si>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</si>
  <si>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</si>
  <si>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</si>
  <si>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</si>
  <si>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</si>
  <si>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</si>
  <si>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</si>
  <si>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</si>
  <si>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</si>
  <si>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</si>
  <si>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</si>
  <si>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</si>
  <si>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</si>
  <si>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</si>
  <si>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</si>
  <si>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</si>
  <si>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</si>
  <si>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</si>
  <si>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</si>
  <si>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</si>
  <si>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</si>
  <si>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</si>
  <si>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</si>
  <si>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</si>
  <si>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</si>
  <si>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</si>
  <si>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</si>
  <si>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</si>
  <si>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</si>
  <si>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</si>
  <si>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</si>
  <si>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</si>
  <si>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</si>
  <si>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</si>
  <si>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</si>
  <si>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</si>
  <si>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</si>
  <si>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</si>
  <si>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</si>
  <si>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</si>
  <si>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</si>
  <si>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</si>
  <si>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</si>
  <si>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</si>
  <si>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</si>
  <si>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</si>
  <si>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</si>
  <si>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</si>
  <si>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</si>
  <si>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</si>
  <si>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</si>
  <si>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</si>
  <si>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</si>
  <si>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</si>
  <si>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</si>
  <si>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</si>
  <si>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</si>
  <si>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</si>
  <si>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</si>
  <si>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</si>
  <si>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</si>
  <si>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</si>
  <si>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</si>
  <si>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</si>
  <si>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</si>
  <si>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</si>
  <si>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</si>
  <si>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</si>
  <si>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</si>
  <si>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</si>
  <si>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</si>
  <si>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</si>
  <si>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</si>
  <si>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</si>
  <si>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</si>
  <si>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</si>
  <si>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</si>
  <si>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</si>
  <si>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</si>
  <si>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</si>
  <si>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</si>
  <si>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</si>
  <si>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</si>
  <si>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</si>
  <si>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</si>
  <si>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</si>
  <si>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</si>
  <si>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</si>
  <si>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</si>
  <si>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</si>
  <si>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</si>
  <si>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</si>
  <si>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</si>
  <si>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</si>
  <si>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</si>
  <si>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</si>
  <si>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</si>
  <si>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</si>
  <si>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</si>
  <si>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</si>
  <si>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</si>
  <si>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</si>
  <si>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</si>
  <si>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</si>
  <si>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</si>
  <si>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</si>
  <si>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</si>
  <si>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</si>
  <si>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</si>
  <si>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</si>
  <si>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</si>
  <si>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</si>
  <si>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</si>
  <si>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</si>
  <si>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</si>
  <si>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</si>
  <si>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</si>
  <si>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</si>
  <si>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</si>
  <si>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</si>
  <si>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</si>
  <si>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</si>
  <si>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</si>
  <si>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</si>
  <si>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</si>
  <si>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</si>
  <si>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</si>
  <si>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</si>
  <si>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</si>
  <si>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</si>
  <si>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</si>
  <si>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</si>
  <si>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</si>
  <si>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</si>
  <si>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</si>
  <si>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</si>
  <si>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</si>
  <si>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</si>
  <si>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</si>
  <si>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</si>
  <si>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</si>
  <si>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</si>
  <si>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</si>
  <si>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</si>
  <si>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</si>
  <si>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</si>
  <si>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</si>
  <si>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</si>
  <si>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</si>
  <si>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</si>
  <si>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</si>
  <si>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</si>
  <si>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</si>
  <si>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</si>
  <si>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</si>
  <si>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</si>
  <si>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</si>
  <si>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</si>
  <si>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</si>
  <si>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</si>
  <si>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</si>
  <si>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</si>
  <si>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</si>
  <si>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</si>
  <si>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</si>
  <si>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</si>
  <si>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</si>
  <si>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</si>
  <si>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</si>
  <si>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</si>
  <si>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</si>
  <si>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</si>
  <si>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</si>
  <si>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</si>
  <si>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</si>
  <si>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</si>
  <si>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</si>
  <si>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</si>
  <si>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</si>
  <si>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</si>
  <si>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</si>
  <si>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</si>
  <si>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</si>
  <si>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</si>
  <si>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</si>
  <si>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</si>
  <si>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</si>
  <si>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</si>
  <si>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</si>
  <si>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</si>
  <si>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</si>
  <si>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</si>
  <si>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</si>
  <si>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</si>
  <si>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</si>
  <si>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</si>
  <si>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</si>
  <si>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</si>
  <si>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</si>
  <si>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</si>
  <si>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</si>
  <si>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</si>
  <si>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</si>
  <si>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</si>
  <si>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</si>
  <si>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</si>
  <si>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</si>
  <si>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</si>
  <si>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</si>
  <si>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</si>
  <si>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</si>
  <si>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</si>
  <si>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</si>
  <si>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</si>
  <si>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</si>
  <si>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</si>
  <si>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</si>
  <si>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</si>
  <si>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</si>
  <si>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</si>
  <si>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</si>
  <si>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</si>
  <si>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</si>
  <si>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</si>
  <si>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</si>
  <si>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</si>
  <si>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</si>
  <si>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</si>
  <si>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</si>
  <si>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</si>
  <si>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</si>
  <si>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</si>
  <si>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</si>
  <si>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</si>
  <si>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</si>
  <si>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</si>
  <si>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</si>
  <si>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</si>
  <si>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</si>
  <si>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</si>
  <si>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</si>
  <si>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</si>
  <si>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</si>
  <si>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</si>
  <si>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</si>
  <si>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</si>
  <si>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</si>
  <si>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</si>
  <si>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</si>
  <si>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</si>
  <si>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</si>
  <si>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</si>
  <si>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</si>
  <si>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</si>
  <si>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</si>
  <si>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</si>
  <si>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</si>
  <si>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</si>
  <si>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</si>
  <si>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</si>
  <si>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</si>
  <si>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</si>
  <si>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</si>
  <si>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</si>
  <si>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</si>
  <si>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</si>
  <si>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</si>
  <si>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</si>
  <si>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</si>
  <si>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</si>
  <si>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</si>
  <si>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</si>
  <si>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</si>
  <si>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</si>
  <si>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</si>
  <si>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</si>
  <si>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</si>
  <si>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</si>
  <si>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</si>
  <si>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</si>
  <si>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</si>
  <si>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</si>
  <si>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</si>
  <si>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</si>
  <si>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</si>
  <si>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</si>
  <si>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</si>
  <si>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</si>
  <si>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</si>
  <si>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</si>
  <si>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</si>
  <si>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</si>
  <si>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</si>
  <si>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</si>
  <si>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</si>
  <si>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</si>
  <si>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</si>
  <si>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</si>
  <si>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</si>
  <si>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</si>
  <si>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</si>
  <si>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</si>
  <si>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</si>
  <si>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</si>
  <si>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</si>
  <si>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</si>
  <si>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</si>
  <si>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</si>
  <si>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</si>
  <si>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</si>
  <si>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</si>
  <si>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</si>
  <si>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</si>
  <si>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</si>
  <si>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</si>
  <si>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</si>
  <si>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</si>
  <si>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</si>
  <si>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</si>
  <si>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</si>
  <si>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</si>
  <si>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</si>
  <si>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</si>
  <si>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</si>
  <si>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</si>
  <si>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</si>
  <si>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</si>
  <si>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</si>
  <si>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</si>
  <si>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</si>
  <si>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</si>
  <si>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</si>
  <si>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</si>
  <si>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</si>
  <si>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</si>
  <si>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</si>
  <si>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</si>
  <si>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</si>
  <si>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</si>
  <si>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</si>
  <si>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</si>
  <si>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</si>
  <si>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</si>
  <si>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</si>
  <si>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</si>
  <si>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</si>
  <si>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</si>
  <si>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</si>
  <si>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</si>
  <si>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</si>
  <si>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</si>
  <si>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</si>
  <si>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</si>
  <si>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</si>
  <si>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</si>
  <si>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</si>
  <si>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</si>
  <si>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</si>
  <si>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</si>
  <si>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</si>
  <si>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</si>
  <si>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</si>
  <si>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</si>
  <si>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</si>
  <si>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</si>
  <si>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</si>
  <si>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</si>
  <si>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</si>
  <si>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</si>
  <si>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</si>
  <si>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</si>
  <si>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</si>
  <si>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</si>
  <si>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</si>
  <si>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</si>
  <si>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</si>
  <si>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</si>
  <si>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</si>
  <si>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</si>
  <si>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</si>
  <si>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</si>
  <si>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</si>
  <si>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</si>
  <si>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</si>
  <si>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</si>
  <si>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</si>
  <si>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</si>
  <si>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</si>
  <si>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</si>
  <si>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</si>
  <si>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</si>
  <si>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</si>
  <si>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</si>
  <si>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</si>
  <si>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</si>
  <si>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</si>
  <si>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</si>
  <si>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</si>
  <si>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</si>
  <si>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</si>
  <si>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</si>
  <si>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</si>
  <si>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</si>
  <si>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</si>
  <si>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</si>
  <si>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</si>
  <si>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</si>
  <si>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</si>
  <si>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</si>
  <si>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</si>
  <si>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</si>
  <si>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</si>
  <si>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</si>
  <si>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</si>
  <si>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</si>
  <si>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</si>
  <si>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</si>
  <si>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</si>
  <si>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</si>
  <si>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</si>
  <si>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</si>
  <si>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</si>
  <si>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</si>
  <si>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</si>
  <si>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</si>
  <si>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</si>
  <si>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</si>
  <si>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</si>
  <si>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</si>
  <si>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</si>
  <si>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</si>
  <si>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</si>
  <si>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</si>
  <si>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</si>
  <si>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</si>
  <si>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</si>
  <si>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</si>
  <si>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</si>
  <si>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</si>
  <si>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</si>
  <si>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</si>
  <si>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</si>
  <si>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</si>
  <si>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</si>
  <si>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</si>
  <si>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</si>
  <si>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</si>
  <si>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</si>
  <si>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</si>
  <si>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</si>
  <si>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</si>
  <si>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</si>
  <si>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</si>
  <si>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</si>
  <si>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</si>
  <si>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</si>
  <si>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</si>
  <si>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</si>
  <si>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</si>
  <si>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</si>
  <si>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</si>
  <si>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</si>
  <si>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</si>
  <si>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</si>
  <si>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</si>
  <si>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</si>
  <si>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</si>
  <si>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</si>
  <si>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</si>
  <si>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</si>
  <si>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</si>
  <si>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</si>
  <si>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</si>
  <si>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</si>
  <si>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</si>
  <si>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</si>
  <si>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</si>
  <si>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</si>
  <si>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</si>
  <si>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</si>
  <si>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</si>
  <si>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</si>
  <si>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</si>
  <si>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</si>
  <si>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</si>
  <si>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</si>
  <si>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</si>
  <si>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</si>
  <si>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</si>
  <si>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</si>
  <si>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</si>
  <si>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</si>
  <si>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</si>
  <si>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</si>
  <si>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</si>
  <si>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</si>
  <si>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</si>
  <si>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</si>
  <si>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</si>
  <si>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</si>
  <si>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</si>
  <si>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</si>
  <si>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</si>
  <si>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</si>
  <si>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</si>
  <si>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</si>
  <si>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</si>
  <si>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</si>
  <si>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</si>
  <si>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</si>
  <si>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</si>
  <si>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</si>
  <si>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</si>
  <si>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</si>
  <si>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</si>
  <si>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</si>
  <si>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</si>
  <si>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</si>
  <si>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</si>
  <si>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</si>
  <si>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</si>
  <si>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</si>
  <si>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</si>
  <si>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</si>
  <si>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</si>
  <si>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</si>
  <si>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</si>
  <si>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</si>
  <si>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</si>
  <si>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</si>
  <si>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</si>
  <si>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</si>
  <si>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</si>
  <si>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</si>
  <si>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</si>
  <si>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</si>
  <si>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</si>
  <si>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</si>
  <si>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</si>
  <si>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</si>
  <si>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</si>
  <si>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</si>
  <si>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</si>
  <si>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</si>
  <si>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</si>
  <si>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</si>
  <si>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</si>
  <si>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</si>
  <si>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</si>
  <si>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</si>
  <si>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</si>
  <si>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</si>
  <si>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</si>
  <si>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</si>
  <si>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</si>
  <si>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</si>
  <si>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</si>
  <si>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</si>
  <si>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</si>
  <si>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</si>
  <si>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</si>
  <si>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</si>
  <si>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</si>
  <si>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</si>
  <si>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</si>
  <si>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</si>
  <si>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</si>
  <si>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</si>
  <si>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</si>
  <si>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</si>
  <si>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</si>
  <si>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</si>
  <si>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</si>
  <si>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</si>
  <si>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</si>
  <si>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</si>
  <si>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</si>
  <si>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</si>
  <si>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</si>
  <si>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</si>
  <si>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</si>
  <si>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</si>
  <si>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</si>
  <si>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</si>
  <si>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</si>
  <si>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</si>
  <si>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</si>
  <si>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</si>
  <si>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</si>
  <si>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</si>
  <si>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</si>
  <si>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</si>
  <si>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</si>
  <si>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</si>
  <si>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</si>
  <si>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</si>
  <si>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</si>
  <si>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</si>
  <si>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</si>
  <si>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</si>
  <si>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</si>
  <si>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</si>
  <si>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</si>
  <si>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</si>
  <si>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</si>
  <si>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</si>
  <si>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</si>
  <si>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</si>
  <si>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</si>
  <si>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</si>
  <si>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</si>
  <si>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</si>
  <si>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</si>
  <si>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</si>
  <si>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</si>
  <si>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</si>
  <si>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</si>
  <si>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</si>
  <si>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</si>
  <si>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</si>
  <si>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</si>
  <si>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</si>
  <si>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</si>
  <si>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</si>
  <si>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</si>
  <si>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</si>
  <si>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</si>
  <si>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</si>
  <si>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</si>
  <si>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</si>
  <si>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</si>
  <si>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</si>
  <si>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</si>
  <si>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</si>
  <si>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</si>
  <si>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</si>
  <si>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</si>
  <si>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</si>
  <si>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</si>
  <si>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</si>
  <si>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</si>
  <si>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</si>
  <si>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</si>
  <si>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</si>
  <si>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</si>
  <si>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</si>
  <si>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</si>
  <si>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</si>
  <si>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</si>
  <si>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</si>
  <si>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</si>
  <si>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</si>
  <si>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</si>
  <si>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</si>
  <si>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</si>
  <si>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</si>
  <si>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</si>
  <si>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</si>
  <si>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</si>
  <si>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</si>
  <si>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</si>
  <si>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</si>
  <si>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</si>
  <si>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</si>
  <si>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</si>
  <si>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</si>
  <si>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</si>
  <si>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</si>
  <si>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</si>
  <si>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</si>
  <si>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</si>
  <si>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</si>
  <si>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</si>
  <si>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</si>
  <si>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</si>
  <si>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</si>
  <si>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</si>
  <si>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</si>
  <si>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</si>
  <si>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</si>
  <si>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</si>
  <si>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</si>
  <si>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</si>
  <si>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</si>
  <si>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</si>
  <si>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</si>
  <si>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</si>
  <si>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</si>
  <si>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</si>
  <si>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</si>
  <si>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</si>
  <si>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</si>
  <si>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</si>
  <si>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</si>
  <si>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</si>
  <si>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</si>
  <si>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</si>
  <si>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</si>
  <si>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</si>
  <si>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</si>
  <si>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</si>
  <si>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</si>
  <si>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</si>
  <si>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</si>
  <si>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</si>
  <si>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</si>
  <si>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</si>
  <si>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</si>
  <si>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</si>
  <si>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</si>
  <si>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</si>
  <si>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</si>
  <si>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</si>
  <si>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</si>
  <si>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</si>
  <si>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</si>
  <si>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</si>
  <si>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</si>
  <si>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</si>
  <si>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</si>
  <si>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</si>
  <si>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</si>
  <si>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</si>
  <si>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</si>
  <si>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</si>
  <si>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</si>
  <si>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</si>
  <si>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</si>
  <si>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</si>
  <si>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</si>
  <si>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</si>
  <si>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</si>
  <si>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</si>
  <si>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</si>
  <si>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</si>
  <si>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</si>
  <si>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</si>
  <si>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</si>
  <si>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</si>
  <si>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</si>
  <si>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</si>
  <si>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</si>
  <si>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</si>
  <si>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</si>
  <si>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</si>
  <si>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</si>
  <si>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</si>
  <si>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</si>
  <si>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</si>
  <si>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</si>
  <si>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</si>
  <si>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</si>
  <si>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</si>
  <si>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</si>
  <si>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</si>
  <si>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</si>
  <si>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</si>
  <si>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</si>
  <si>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</si>
  <si>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</si>
  <si>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</si>
  <si>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</si>
  <si>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</si>
  <si>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</si>
  <si>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</si>
  <si>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</si>
  <si>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</si>
  <si>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</si>
  <si>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</si>
  <si>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</si>
  <si>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</si>
  <si>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</si>
  <si>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</si>
  <si>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</si>
  <si>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</si>
  <si>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</si>
  <si>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</si>
  <si>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</si>
  <si>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</si>
  <si>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</si>
  <si>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</si>
  <si>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</si>
  <si>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</si>
  <si>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</si>
  <si>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</si>
  <si>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</si>
  <si>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</si>
  <si>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</si>
  <si>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</si>
  <si>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</si>
  <si>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</si>
  <si>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</si>
  <si>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</si>
  <si>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</si>
  <si>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</si>
  <si>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</si>
  <si>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</si>
  <si>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</si>
  <si>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</si>
  <si>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</si>
  <si>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</si>
  <si>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</si>
  <si>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</si>
  <si>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</si>
  <si>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</si>
  <si>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</si>
  <si>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</si>
  <si>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</si>
  <si>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</si>
  <si>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</si>
  <si>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</si>
  <si>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</si>
  <si>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</si>
  <si>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</si>
  <si>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</si>
  <si>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</si>
  <si>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</si>
  <si>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</si>
  <si>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</si>
  <si>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</si>
  <si>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</si>
  <si>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</si>
  <si>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</si>
  <si>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</si>
  <si>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</si>
  <si>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</si>
  <si>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</si>
  <si>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</si>
  <si>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</si>
  <si>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</si>
  <si>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</si>
  <si>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</si>
  <si>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</si>
  <si>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</si>
  <si>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</si>
  <si>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</si>
  <si>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</si>
  <si>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</si>
  <si>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</si>
  <si>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</si>
  <si>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</si>
  <si>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</si>
  <si>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</si>
  <si>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</si>
  <si>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</si>
  <si>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</si>
  <si>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</si>
  <si>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</si>
  <si>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</si>
  <si>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</si>
  <si>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</si>
  <si>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</si>
  <si>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</si>
  <si>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</si>
  <si>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</si>
  <si>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</si>
  <si>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</si>
  <si>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</si>
  <si>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</si>
  <si>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</si>
  <si>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</si>
  <si>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</si>
  <si>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</si>
  <si>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</si>
  <si>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</si>
  <si>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</si>
  <si>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</si>
  <si>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</si>
  <si>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</si>
  <si>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</si>
  <si>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</si>
  <si>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</si>
  <si>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</si>
  <si>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</si>
  <si>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</si>
  <si>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</si>
  <si>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</si>
  <si>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</si>
  <si>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</si>
  <si>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</si>
  <si>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</si>
  <si>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</si>
  <si>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</si>
  <si>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</si>
  <si>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</si>
  <si>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</si>
  <si>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</si>
  <si>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</si>
  <si>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</si>
  <si>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</si>
  <si>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</si>
  <si>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</si>
  <si>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</si>
  <si>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</si>
  <si>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</si>
  <si>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</si>
  <si>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</si>
  <si>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</si>
  <si>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</si>
  <si>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</si>
  <si>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</si>
  <si>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</si>
  <si>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</si>
  <si>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</si>
  <si>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</si>
  <si>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</si>
  <si>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</si>
  <si>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</si>
  <si>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</si>
  <si>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</si>
  <si>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</si>
  <si>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</si>
  <si>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</si>
  <si>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</si>
  <si>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</si>
  <si>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</si>
  <si>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</si>
  <si>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</si>
  <si>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</si>
  <si>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</si>
  <si>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</si>
  <si>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</si>
  <si>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</si>
  <si>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</si>
  <si>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</si>
  <si>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</si>
  <si>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</si>
  <si>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</si>
  <si>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</si>
  <si>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</si>
  <si>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</si>
  <si>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</si>
  <si>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</si>
  <si>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</si>
  <si>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</si>
  <si>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</si>
  <si>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</si>
  <si>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</si>
  <si>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</si>
  <si>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</si>
  <si>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</si>
  <si>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</si>
  <si>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</si>
  <si>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</si>
  <si>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</si>
  <si>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</si>
  <si>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</si>
  <si>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</si>
  <si>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</si>
  <si>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</si>
  <si>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</si>
  <si>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</si>
  <si>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</si>
  <si>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</si>
  <si>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</si>
  <si>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</si>
  <si>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</si>
  <si>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</si>
  <si>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</si>
  <si>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</si>
  <si>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</si>
  <si>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</si>
  <si>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</si>
  <si>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</si>
  <si>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</si>
  <si>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</si>
  <si>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</si>
  <si>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</si>
  <si>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</si>
  <si>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</si>
  <si>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</si>
  <si>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</si>
  <si>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</si>
  <si>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</si>
  <si>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</si>
  <si>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</si>
  <si>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</si>
  <si>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</si>
  <si>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</si>
  <si>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</si>
  <si>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</si>
  <si>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</si>
  <si>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</si>
  <si>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</si>
  <si>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</si>
  <si>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</si>
  <si>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</si>
  <si>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</si>
  <si>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</si>
  <si>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</si>
  <si>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</si>
  <si>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</si>
  <si>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</si>
  <si>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</si>
  <si>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</si>
  <si>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</si>
  <si>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</si>
  <si>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</si>
  <si>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</si>
  <si>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</si>
  <si>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</si>
  <si>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</si>
  <si>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</si>
  <si>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</si>
  <si>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</si>
  <si>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</si>
  <si>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</si>
  <si>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</si>
  <si>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</si>
  <si>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</si>
  <si>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</si>
  <si>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</si>
  <si>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</si>
  <si>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</si>
  <si>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</si>
  <si>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</si>
  <si>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</si>
  <si>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</si>
  <si>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</si>
  <si>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</si>
  <si>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</si>
  <si>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</si>
  <si>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</si>
  <si>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</si>
  <si>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</si>
  <si>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</si>
  <si>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</si>
  <si>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</si>
  <si>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</si>
  <si>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</si>
  <si>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</si>
  <si>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</si>
  <si>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</si>
  <si>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</si>
  <si>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</si>
  <si>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</si>
  <si>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</si>
  <si>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</si>
  <si>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</si>
  <si>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</si>
  <si>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</si>
  <si>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</si>
  <si>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</si>
  <si>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</si>
  <si>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</si>
  <si>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</si>
  <si>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</si>
  <si>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</si>
  <si>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</si>
  <si>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</si>
  <si>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</si>
  <si>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</si>
  <si>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</si>
  <si>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</si>
  <si>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</si>
  <si>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</si>
  <si>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</si>
  <si>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</si>
  <si>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</si>
  <si>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</si>
  <si>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</si>
  <si>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</si>
  <si>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</si>
  <si>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</si>
  <si>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</si>
  <si>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</si>
  <si>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</si>
  <si>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</si>
  <si>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</si>
  <si>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</si>
  <si>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</si>
  <si>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</si>
  <si>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</si>
  <si>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</si>
  <si>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</si>
  <si>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</si>
  <si>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</si>
  <si>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</si>
  <si>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</si>
  <si>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</si>
  <si>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</si>
  <si>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</si>
  <si>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</si>
  <si>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</si>
  <si>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</si>
  <si>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</si>
  <si>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</si>
  <si>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</si>
  <si>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</si>
  <si>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</si>
  <si>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</si>
  <si>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</si>
  <si>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</si>
  <si>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</si>
  <si>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</si>
  <si>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</si>
  <si>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</si>
  <si>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</si>
  <si>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</si>
  <si>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</si>
  <si>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</si>
  <si>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</si>
  <si>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</si>
  <si>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</si>
  <si>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</si>
  <si>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</si>
  <si>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</si>
  <si>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</si>
  <si>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</si>
  <si>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</si>
  <si>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</si>
  <si>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</si>
  <si>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</si>
  <si>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</si>
  <si>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</si>
  <si>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</si>
  <si>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</si>
  <si>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</si>
  <si>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</si>
  <si>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</si>
  <si>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</si>
  <si>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</si>
  <si>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</si>
  <si>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</si>
  <si>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</si>
  <si>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</si>
  <si>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</si>
  <si>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</si>
  <si>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</si>
  <si>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</si>
  <si>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</si>
  <si>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</si>
  <si>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</si>
  <si>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</si>
  <si>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</si>
  <si>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</si>
  <si>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</si>
  <si>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</si>
  <si>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</si>
  <si>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</si>
  <si>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</si>
  <si>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</si>
  <si>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</si>
  <si>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</si>
  <si>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</si>
  <si>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</si>
  <si>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</si>
  <si>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</si>
  <si>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</si>
  <si>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</si>
  <si>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</si>
  <si>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</si>
  <si>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</si>
  <si>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</si>
  <si>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</si>
  <si>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</si>
  <si>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</si>
  <si>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</si>
  <si>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</si>
  <si>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</si>
  <si>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</si>
  <si>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</si>
  <si>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</si>
  <si>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</si>
  <si>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</si>
  <si>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</si>
  <si>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</si>
  <si>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</si>
  <si>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</si>
  <si>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</si>
  <si>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</si>
  <si>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</si>
  <si>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</si>
  <si>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</si>
  <si>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</si>
  <si>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</si>
  <si>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</si>
  <si>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</si>
  <si>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</si>
  <si>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</si>
  <si>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</si>
  <si>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</si>
  <si>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</si>
  <si>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</si>
  <si>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</si>
  <si>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</si>
  <si>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</si>
  <si>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</si>
  <si>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</si>
  <si>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</si>
  <si>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</si>
  <si>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</si>
  <si>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</si>
  <si>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</si>
  <si>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</si>
  <si>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</si>
  <si>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</si>
  <si>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</si>
  <si>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</si>
  <si>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</si>
  <si>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</si>
  <si>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</si>
  <si>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</si>
  <si>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</si>
  <si>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</si>
  <si>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</si>
  <si>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</si>
  <si>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</si>
  <si>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</si>
  <si>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</si>
  <si>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</si>
  <si>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</si>
  <si>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</si>
  <si>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</si>
  <si>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</si>
  <si>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</si>
  <si>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</si>
  <si>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</si>
  <si>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</si>
  <si>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</si>
  <si>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</si>
  <si>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</si>
  <si>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</si>
  <si>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</si>
  <si>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</si>
  <si>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</si>
  <si>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</si>
  <si>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</si>
  <si>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</si>
  <si>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</si>
  <si>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</si>
  <si>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</si>
  <si>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</si>
  <si>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</si>
  <si>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</si>
  <si>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</si>
  <si>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</si>
  <si>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</si>
  <si>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</si>
  <si>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</si>
  <si>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</si>
  <si>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</si>
  <si>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</si>
  <si>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</si>
  <si>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</si>
  <si>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</si>
  <si>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</si>
  <si>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</si>
  <si>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</si>
  <si>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</si>
  <si>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</si>
  <si>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</si>
  <si>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</si>
  <si>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</si>
  <si>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</si>
  <si>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</si>
  <si>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</si>
  <si>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</si>
  <si>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</si>
  <si>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</si>
  <si>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</si>
  <si>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</si>
  <si>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</si>
  <si>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</si>
  <si>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</si>
  <si>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</si>
  <si>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</si>
  <si>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</si>
  <si>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</si>
  <si>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</si>
  <si>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</si>
  <si>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</si>
  <si>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</si>
  <si>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</si>
  <si>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</si>
  <si>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</si>
  <si>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</si>
  <si>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</si>
  <si>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</si>
  <si>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</si>
  <si>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</si>
  <si>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</si>
  <si>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</si>
  <si>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</si>
  <si>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</si>
  <si>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</si>
  <si>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</si>
  <si>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</si>
  <si>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</si>
  <si>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</si>
  <si>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</si>
  <si>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</si>
  <si>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</si>
  <si>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</si>
  <si>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</si>
  <si>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</si>
  <si>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</si>
  <si>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</si>
  <si>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</si>
  <si>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</si>
  <si>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</si>
  <si>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</si>
  <si>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</si>
  <si>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</si>
  <si>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</si>
  <si>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</si>
  <si>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</si>
  <si>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</si>
  <si>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</si>
  <si>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</si>
  <si>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</si>
  <si>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</si>
  <si>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</si>
  <si>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</si>
  <si>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</si>
  <si>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</si>
  <si>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</si>
  <si>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</si>
  <si>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</si>
  <si>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</si>
  <si>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</si>
  <si>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</si>
  <si>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</si>
  <si>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</si>
  <si>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</si>
  <si>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</si>
  <si>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</si>
  <si>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</si>
  <si>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</si>
  <si>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</si>
  <si>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</si>
  <si>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</si>
  <si>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</si>
  <si>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</si>
  <si>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</si>
  <si>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</si>
  <si>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</si>
  <si>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</si>
  <si>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</si>
  <si>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</si>
  <si>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</si>
  <si>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</si>
  <si>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</si>
  <si>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</si>
  <si>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</si>
  <si>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</si>
  <si>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</si>
  <si>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</si>
  <si>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</si>
  <si>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</si>
  <si>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</si>
  <si>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</si>
  <si>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</si>
  <si>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</si>
  <si>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</si>
  <si>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</si>
  <si>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</si>
  <si>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</si>
  <si>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</si>
  <si>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</si>
  <si>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</si>
  <si>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</si>
  <si>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</si>
  <si>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</si>
  <si>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</si>
  <si>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</si>
  <si>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</si>
  <si>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</si>
  <si>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</si>
  <si>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</si>
  <si>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</si>
  <si>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</si>
  <si>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</si>
  <si>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</si>
  <si>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</si>
  <si>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</si>
  <si>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</si>
  <si>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</si>
  <si>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</si>
  <si>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</si>
  <si>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</si>
  <si>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</si>
  <si>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</si>
  <si>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</si>
  <si>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</si>
  <si>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</si>
  <si>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</si>
  <si>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</si>
  <si>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</si>
  <si>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</si>
  <si>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</si>
  <si>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</si>
  <si>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</si>
  <si>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</si>
  <si>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</si>
  <si>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</si>
  <si>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</si>
  <si>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</si>
  <si>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</si>
  <si>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</si>
  <si>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</si>
  <si>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</si>
  <si>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</si>
  <si>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</si>
  <si>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</si>
  <si>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</si>
  <si>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</si>
  <si>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</si>
  <si>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</si>
  <si>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</si>
  <si>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</si>
  <si>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</si>
  <si>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</si>
  <si>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</si>
  <si>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</si>
  <si>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</si>
  <si>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</si>
  <si>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</si>
  <si>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</si>
  <si>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</si>
  <si>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</si>
  <si>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</si>
  <si>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</si>
  <si>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</si>
  <si>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</si>
  <si>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</si>
  <si>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</si>
  <si>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</si>
  <si>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</si>
  <si>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</si>
  <si>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</si>
  <si>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</si>
  <si>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</si>
  <si>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</si>
  <si>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</si>
  <si>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</si>
  <si>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</si>
  <si>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</si>
  <si>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</si>
  <si>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</si>
  <si>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</si>
  <si>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</si>
  <si>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</si>
  <si>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</si>
  <si>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</si>
  <si>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</si>
  <si>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</si>
  <si>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</si>
  <si>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</si>
  <si>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</si>
  <si>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</si>
  <si>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</si>
  <si>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</si>
  <si>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</si>
  <si>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</si>
  <si>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</si>
  <si>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</si>
  <si>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</si>
  <si>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</si>
  <si>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</si>
  <si>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</si>
  <si>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</si>
  <si>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</si>
  <si>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</si>
  <si>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</si>
  <si>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</si>
  <si>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</si>
  <si>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</si>
  <si>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</si>
  <si>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</si>
  <si>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</si>
  <si>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</si>
  <si>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</si>
  <si>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</si>
  <si>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</si>
  <si>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</si>
  <si>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</si>
  <si>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</si>
  <si>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</si>
  <si>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</si>
  <si>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</si>
  <si>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</si>
  <si>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</si>
  <si>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</si>
  <si>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</si>
  <si>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</si>
  <si>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</si>
  <si>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</si>
  <si>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</si>
  <si>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</si>
  <si>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</si>
  <si>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</si>
  <si>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</si>
  <si>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</si>
  <si>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</si>
  <si>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</si>
  <si>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</si>
  <si>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</si>
  <si>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</si>
  <si>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</si>
  <si>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</si>
  <si>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</si>
  <si>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</si>
  <si>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</si>
  <si>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</si>
  <si>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</si>
  <si>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</si>
  <si>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</si>
  <si>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</si>
  <si>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</si>
  <si>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</si>
  <si>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</si>
  <si>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</si>
  <si>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</si>
  <si>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</si>
  <si>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</si>
  <si>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</si>
  <si>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</si>
  <si>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</si>
  <si>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</si>
  <si>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</si>
  <si>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</si>
  <si>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</si>
  <si>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</si>
  <si>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</si>
  <si>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</si>
  <si>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</si>
  <si>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</si>
  <si>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</si>
  <si>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</si>
  <si>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</si>
  <si>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</si>
  <si>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</si>
  <si>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</si>
  <si>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</si>
  <si>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</si>
  <si>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</si>
  <si>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</si>
  <si>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</si>
  <si>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</si>
  <si>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</si>
  <si>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</si>
  <si>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</si>
  <si>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</si>
  <si>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</si>
  <si>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</si>
  <si>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</si>
  <si>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</si>
  <si>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</si>
  <si>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</si>
  <si>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</si>
  <si>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</si>
  <si>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</si>
  <si>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</si>
  <si>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</si>
  <si>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</si>
  <si>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</si>
  <si>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</si>
  <si>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</si>
  <si>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</si>
  <si>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</si>
  <si>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</si>
  <si>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</si>
  <si>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</si>
  <si>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</si>
  <si>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</si>
  <si>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</si>
  <si>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</si>
  <si>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</si>
  <si>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</si>
  <si>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</si>
  <si>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</si>
  <si>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</si>
  <si>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</si>
  <si>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</si>
  <si>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</si>
  <si>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</si>
  <si>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</si>
  <si>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</si>
  <si>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</si>
  <si>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</si>
  <si>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</si>
  <si>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</si>
  <si>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</si>
  <si>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</si>
  <si>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</si>
  <si>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</si>
  <si>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</si>
  <si>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</si>
  <si>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</si>
  <si>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</si>
  <si>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</si>
  <si>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</si>
  <si>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</si>
  <si>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</si>
  <si>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</si>
  <si>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</si>
  <si>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</si>
  <si>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</si>
  <si>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</si>
  <si>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</si>
  <si>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</si>
  <si>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</si>
  <si>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</si>
  <si>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</si>
  <si>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</si>
  <si>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</si>
  <si>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</si>
  <si>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</si>
  <si>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</si>
  <si>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</si>
  <si>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</si>
  <si>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</si>
  <si>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</si>
  <si>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</si>
  <si>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</si>
  <si>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</si>
  <si>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</si>
  <si>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</si>
  <si>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</si>
  <si>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</si>
  <si>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</si>
  <si>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</si>
  <si>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</si>
  <si>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</si>
  <si>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</si>
  <si>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</si>
  <si>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</si>
  <si>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</si>
  <si>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</si>
  <si>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</si>
  <si>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</si>
  <si>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</si>
  <si>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</si>
  <si>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</si>
  <si>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</si>
  <si>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</si>
  <si>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</si>
  <si>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</si>
  <si>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</si>
  <si>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</si>
  <si>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</si>
  <si>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</si>
  <si>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</si>
  <si>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</si>
  <si>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</si>
  <si>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</si>
  <si>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</si>
  <si>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</si>
  <si>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</si>
  <si>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</si>
  <si>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</si>
  <si>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</si>
  <si>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</si>
  <si>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</si>
  <si>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</si>
  <si>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</si>
  <si>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</si>
  <si>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</si>
  <si>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</si>
  <si>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</si>
  <si>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</si>
  <si>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</si>
  <si>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</si>
  <si>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</si>
  <si>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</si>
  <si>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</si>
  <si>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</si>
  <si>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</si>
  <si>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</si>
  <si>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</si>
  <si>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</si>
  <si>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</si>
  <si>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</si>
  <si>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</si>
  <si>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</si>
  <si>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</si>
  <si>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</si>
  <si>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</si>
  <si>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</si>
  <si>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</si>
  <si>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</si>
  <si>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</si>
  <si>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</si>
  <si>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</si>
  <si>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</si>
  <si>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</si>
  <si>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</si>
  <si>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</si>
  <si>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</si>
  <si>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</si>
  <si>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</si>
  <si>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</si>
  <si>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</si>
  <si>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</si>
  <si>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</si>
  <si>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</si>
  <si>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</si>
  <si>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</si>
  <si>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</si>
  <si>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</si>
  <si>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</si>
  <si>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</si>
  <si>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</si>
  <si>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</si>
  <si>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</si>
  <si>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</si>
  <si>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</si>
  <si>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</si>
  <si>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</si>
  <si>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</si>
  <si>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</si>
  <si>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</si>
  <si>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</si>
  <si>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</si>
  <si>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</si>
  <si>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</si>
  <si>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</si>
  <si>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</si>
  <si>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</si>
  <si>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</si>
  <si>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</si>
  <si>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</si>
  <si>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</si>
  <si>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</si>
  <si>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</si>
  <si>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</si>
  <si>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</si>
  <si>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</si>
  <si>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</si>
  <si>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</si>
  <si>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</si>
  <si>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</si>
  <si>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</si>
  <si>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</si>
  <si>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</si>
  <si>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</si>
  <si>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</si>
  <si>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</si>
  <si>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</si>
  <si>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</si>
  <si>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</si>
  <si>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</si>
  <si>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</si>
  <si>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</si>
  <si>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</si>
  <si>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</si>
  <si>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</si>
  <si>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</si>
  <si>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</si>
  <si>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</si>
  <si>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</si>
  <si>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</si>
  <si>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</si>
  <si>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</si>
  <si>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</si>
  <si>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</si>
  <si>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</si>
  <si>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</si>
  <si>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</si>
  <si>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</si>
  <si>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</si>
  <si>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</si>
  <si>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</si>
  <si>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</si>
  <si>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</si>
  <si>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</si>
  <si>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</si>
  <si>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</si>
  <si>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</si>
  <si>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</si>
  <si>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</si>
  <si>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</si>
  <si>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</si>
  <si>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</si>
  <si>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</si>
  <si>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</si>
  <si>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</si>
  <si>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</si>
  <si>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</si>
  <si>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</si>
  <si>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</si>
  <si>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</si>
  <si>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</si>
  <si>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</si>
  <si>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</si>
  <si>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</si>
  <si>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</si>
  <si>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</si>
  <si>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</si>
  <si>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</si>
  <si>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</si>
  <si>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</si>
  <si>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</si>
  <si>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</si>
  <si>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</si>
  <si>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</si>
  <si>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</si>
  <si>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</si>
  <si>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</si>
  <si>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</si>
  <si>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</si>
  <si>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</si>
  <si>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</si>
  <si>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</si>
  <si>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</si>
  <si>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</si>
  <si>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</si>
  <si>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</si>
  <si>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</si>
  <si>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</si>
  <si>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</si>
  <si>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</si>
  <si>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</si>
  <si>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</si>
  <si>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</si>
  <si>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</si>
  <si>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</si>
  <si>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</si>
  <si>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</si>
  <si>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</si>
  <si>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</si>
  <si>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</si>
  <si>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</si>
  <si>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</si>
  <si>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</si>
  <si>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</si>
  <si>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</si>
  <si>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</si>
  <si>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</si>
  <si>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</si>
  <si>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</si>
  <si>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</si>
  <si>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</si>
  <si>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</si>
  <si>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</si>
  <si>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</si>
  <si>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</si>
  <si>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</si>
  <si>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</si>
  <si>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</si>
  <si>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</si>
  <si>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</si>
  <si>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</si>
  <si>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</si>
  <si>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</si>
  <si>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</si>
  <si>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</si>
  <si>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</si>
  <si>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</si>
  <si>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</si>
  <si>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</si>
  <si>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</si>
  <si>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</si>
  <si>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</si>
  <si>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</si>
  <si>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</si>
  <si>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</si>
  <si>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</si>
  <si>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</si>
  <si>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</si>
  <si>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</si>
  <si>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</si>
  <si>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</si>
  <si>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</si>
  <si>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</si>
  <si>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</si>
  <si>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</si>
  <si>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</si>
  <si>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</si>
  <si>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</si>
  <si>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</si>
  <si>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</si>
  <si>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</si>
  <si>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</si>
  <si>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</si>
  <si>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</si>
  <si>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</si>
  <si>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</si>
  <si>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</si>
  <si>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</si>
  <si>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</si>
  <si>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</si>
  <si>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</si>
  <si>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</si>
  <si>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</si>
  <si>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</si>
  <si>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</si>
  <si>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</si>
  <si>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</si>
  <si>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</si>
  <si>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</si>
  <si>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</si>
  <si>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</si>
  <si>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</si>
  <si>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</si>
  <si>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</si>
  <si>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</si>
  <si>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</si>
  <si>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</si>
  <si>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</si>
  <si>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</si>
  <si>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</si>
  <si>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</si>
  <si>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</si>
  <si>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</si>
  <si>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</si>
  <si>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</si>
  <si>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</si>
  <si>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</si>
  <si>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</si>
  <si>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</si>
  <si>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</si>
  <si>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</si>
  <si>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</si>
  <si>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</si>
  <si>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</si>
  <si>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</si>
  <si>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</si>
  <si>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</si>
  <si>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</si>
  <si>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</si>
  <si>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</si>
  <si>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</si>
  <si>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</si>
  <si>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</si>
  <si>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</si>
  <si>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</si>
  <si>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</si>
  <si>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</si>
  <si>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</si>
  <si>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</si>
  <si>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</si>
  <si>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</si>
  <si>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</si>
  <si>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</si>
  <si>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</si>
  <si>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</si>
  <si>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</si>
  <si>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</si>
  <si>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</si>
  <si>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</si>
  <si>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</si>
  <si>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</si>
  <si>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</si>
  <si>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</si>
  <si>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</si>
  <si>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</si>
  <si>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</si>
  <si>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</si>
  <si>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</si>
  <si>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</si>
  <si>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</si>
  <si>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</si>
  <si>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</si>
  <si>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</si>
  <si>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</si>
  <si>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</si>
  <si>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</si>
  <si>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</si>
  <si>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</si>
  <si>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</si>
  <si>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</si>
  <si>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</si>
  <si>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</si>
  <si>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</si>
  <si>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</si>
  <si>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</si>
  <si>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</si>
  <si>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</si>
  <si>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</si>
  <si>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</si>
  <si>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</si>
  <si>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</si>
  <si>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</si>
  <si>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</si>
  <si>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</si>
  <si>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</si>
  <si>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</si>
  <si>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</si>
  <si>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</si>
  <si>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</si>
  <si>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</si>
  <si>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</si>
  <si>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</si>
  <si>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</si>
  <si>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</si>
  <si>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</si>
  <si>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</si>
  <si>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</si>
  <si>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</si>
  <si>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</si>
  <si>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</si>
  <si>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</si>
  <si>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</si>
  <si>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</si>
  <si>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</si>
  <si>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</si>
  <si>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</si>
  <si>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</si>
  <si>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</si>
  <si>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</si>
  <si>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</si>
  <si>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</si>
  <si>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</si>
  <si>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</si>
  <si>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</si>
  <si>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</si>
  <si>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</si>
  <si>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</si>
  <si>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</si>
  <si>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</si>
  <si>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</si>
  <si>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</si>
  <si>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</si>
  <si>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</si>
  <si>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</si>
  <si>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</si>
  <si>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</si>
  <si>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</si>
  <si>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</si>
  <si>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</si>
  <si>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</si>
  <si>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</si>
  <si>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</si>
  <si>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</si>
  <si>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</si>
  <si>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</si>
  <si>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</si>
  <si>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</si>
  <si>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</si>
  <si>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</si>
  <si>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</si>
  <si>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</si>
  <si>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</si>
  <si>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</si>
  <si>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</si>
  <si>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</si>
  <si>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</si>
  <si>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</si>
  <si>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</si>
  <si>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</si>
  <si>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</si>
  <si>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</si>
  <si>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</si>
  <si>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</si>
  <si>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</si>
  <si>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</si>
  <si>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</si>
  <si>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</si>
  <si>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</si>
  <si>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</si>
  <si>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</si>
  <si>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</si>
  <si>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</si>
  <si>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</si>
  <si>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</si>
  <si>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</si>
  <si>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</si>
  <si>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</si>
  <si>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</si>
  <si>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</si>
  <si>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</si>
  <si>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</si>
  <si>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</si>
  <si>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</si>
  <si>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</si>
  <si>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</si>
  <si>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</si>
  <si>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</si>
  <si>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</si>
  <si>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</si>
  <si>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</si>
  <si>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</si>
  <si>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</si>
  <si>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</si>
  <si>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</si>
  <si>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</si>
  <si>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</si>
  <si>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</si>
  <si>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</si>
  <si>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</si>
  <si>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</si>
  <si>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</si>
  <si>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</si>
  <si>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</si>
  <si>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</si>
  <si>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</si>
  <si>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</si>
  <si>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</si>
  <si>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</si>
  <si>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</si>
  <si>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</si>
  <si>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</si>
  <si>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</si>
  <si>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</si>
  <si>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</si>
  <si>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</si>
  <si>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</si>
  <si>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</si>
  <si>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</si>
  <si>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</si>
  <si>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</si>
  <si>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</si>
  <si>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</si>
  <si>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</si>
  <si>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</si>
  <si>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</si>
  <si>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</si>
  <si>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</si>
  <si>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</si>
  <si>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</si>
  <si>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</si>
  <si>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</si>
  <si>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</si>
  <si>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</si>
  <si>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</si>
  <si>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</si>
  <si>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</si>
  <si>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</si>
  <si>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</si>
  <si>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</si>
  <si>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</si>
  <si>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</si>
  <si>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</si>
  <si>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</si>
  <si>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</si>
  <si>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</si>
  <si>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</si>
  <si>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</si>
  <si>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</si>
  <si>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</si>
  <si>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</si>
  <si>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</si>
  <si>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</si>
  <si>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</si>
  <si>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</si>
  <si>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</si>
  <si>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</si>
  <si>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</si>
  <si>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</si>
  <si>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</si>
  <si>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</si>
  <si>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</si>
  <si>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</si>
  <si>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</si>
  <si>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</si>
  <si>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</si>
  <si>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</si>
  <si>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</si>
  <si>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</si>
  <si>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</si>
  <si>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</si>
  <si>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</si>
  <si>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</si>
  <si>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</si>
  <si>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</si>
  <si>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</si>
  <si>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</si>
  <si>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</si>
  <si>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</si>
  <si>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</si>
  <si>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</si>
  <si>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</si>
  <si>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</si>
  <si>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</si>
  <si>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</si>
  <si>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</si>
  <si>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</si>
  <si>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</si>
  <si>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</si>
  <si>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</si>
  <si>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</si>
  <si>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</si>
  <si>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</si>
  <si>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</si>
  <si>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</si>
  <si>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</si>
  <si>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</si>
  <si>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</si>
  <si>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</si>
  <si>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</si>
  <si>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</si>
  <si>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</si>
  <si>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</si>
  <si>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</si>
  <si>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</si>
  <si>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</si>
  <si>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</si>
  <si>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</si>
  <si>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</si>
  <si>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</si>
  <si>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</si>
  <si>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</si>
  <si>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</si>
  <si>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</si>
  <si>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</si>
  <si>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</si>
  <si>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</si>
  <si>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</si>
  <si>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</si>
  <si>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</si>
  <si>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</si>
  <si>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</si>
  <si>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</si>
  <si>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</si>
  <si>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</si>
  <si>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</si>
  <si>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</si>
  <si>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</si>
  <si>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</si>
  <si>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</si>
  <si>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</si>
  <si>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</si>
  <si>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</si>
  <si>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</si>
  <si>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</si>
  <si>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</si>
  <si>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</si>
  <si>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</si>
  <si>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</si>
  <si>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</si>
  <si>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</si>
  <si>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</si>
  <si>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</si>
  <si>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</si>
  <si>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</si>
  <si>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</si>
  <si>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</si>
  <si>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</si>
  <si>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</si>
  <si>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</si>
  <si>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</si>
  <si>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</si>
  <si>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</si>
  <si>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</si>
  <si>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</si>
  <si>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</si>
  <si>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</si>
  <si>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</si>
  <si>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</si>
  <si>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</si>
  <si>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</si>
  <si>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</si>
  <si>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</si>
  <si>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</si>
  <si>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</si>
  <si>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</si>
  <si>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</si>
  <si>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</si>
  <si>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</si>
  <si>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</si>
  <si>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</si>
  <si>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</si>
  <si>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</si>
  <si>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</si>
  <si>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</si>
  <si>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</si>
  <si>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</si>
  <si>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</si>
  <si>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</si>
  <si>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</si>
  <si>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</si>
  <si>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</si>
  <si>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</si>
  <si>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</si>
  <si>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</si>
  <si>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</si>
  <si>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</si>
  <si>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</si>
  <si>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</si>
  <si>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</si>
  <si>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</si>
  <si>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</si>
  <si>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</si>
  <si>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</si>
  <si>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</si>
  <si>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</si>
  <si>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</si>
  <si>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</si>
  <si>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</si>
  <si>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</si>
  <si>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</si>
  <si>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</si>
  <si>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</si>
  <si>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</si>
  <si>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</si>
  <si>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</si>
  <si>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</si>
  <si>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</si>
  <si>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</si>
  <si>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</si>
  <si>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</si>
  <si>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</si>
  <si>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</si>
  <si>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</si>
  <si>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</si>
  <si>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</si>
  <si>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</si>
  <si>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</si>
  <si>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</si>
  <si>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</si>
  <si>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</si>
  <si>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</si>
  <si>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</si>
  <si>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</si>
  <si>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</si>
  <si>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</si>
  <si>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</si>
  <si>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</si>
  <si>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</si>
  <si>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</si>
  <si>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</si>
  <si>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</si>
  <si>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</si>
  <si>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</si>
  <si>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</si>
  <si>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</si>
  <si>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</si>
  <si>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</si>
  <si>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</si>
  <si>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</si>
  <si>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</si>
  <si>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</si>
  <si>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</si>
  <si>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</si>
  <si>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</si>
  <si>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</si>
  <si>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</si>
  <si>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</si>
  <si>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</si>
  <si>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</si>
  <si>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</si>
  <si>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</si>
  <si>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</si>
  <si>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</si>
  <si>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</si>
  <si>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</si>
  <si>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</si>
  <si>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</si>
  <si>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</si>
  <si>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</si>
  <si>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</si>
  <si>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</si>
  <si>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</si>
  <si>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</si>
  <si>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</si>
  <si>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</si>
  <si>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</si>
  <si>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</si>
  <si>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</si>
  <si>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</si>
  <si>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</si>
  <si>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</si>
  <si>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</si>
  <si>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</si>
  <si>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</si>
  <si>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</si>
  <si>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</si>
  <si>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</si>
  <si>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</si>
  <si>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</si>
  <si>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</si>
  <si>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</si>
  <si>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</si>
  <si>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</si>
  <si>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</si>
  <si>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</si>
  <si>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</si>
  <si>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</si>
  <si>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</si>
  <si>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</si>
  <si>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</si>
  <si>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</si>
  <si>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</si>
  <si>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</si>
  <si>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</si>
  <si>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</si>
  <si>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</si>
  <si>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</si>
  <si>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</si>
  <si>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</si>
  <si>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</si>
  <si>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</si>
  <si>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</si>
  <si>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</si>
  <si>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</si>
  <si>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</si>
  <si>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</si>
  <si>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</si>
  <si>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</si>
  <si>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</si>
  <si>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</si>
  <si>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</si>
  <si>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</si>
  <si>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</si>
  <si>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</si>
  <si>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</si>
  <si>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</si>
  <si>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</si>
  <si>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</si>
  <si>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</si>
  <si>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</si>
  <si>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</si>
  <si>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</si>
  <si>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</si>
  <si>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</si>
  <si>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</si>
  <si>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</si>
  <si>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</si>
  <si>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</si>
  <si>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</si>
  <si>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</si>
  <si>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</si>
  <si>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</si>
  <si>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</si>
  <si>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</si>
  <si>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</si>
  <si>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</si>
  <si>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</si>
  <si>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</si>
  <si>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</si>
  <si>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</si>
  <si>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</si>
  <si>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</si>
  <si>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</si>
  <si>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</si>
  <si>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</si>
  <si>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</si>
  <si>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</si>
  <si>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</si>
  <si>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</si>
  <si>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</si>
  <si>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</si>
  <si>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</si>
  <si>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</si>
  <si>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</si>
  <si>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</si>
  <si>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</si>
  <si>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</si>
  <si>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</si>
  <si>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</si>
  <si>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</si>
  <si>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</si>
  <si>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</si>
  <si>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</si>
  <si>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</si>
  <si>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</si>
  <si>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</si>
  <si>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</si>
  <si>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</si>
  <si>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</si>
  <si>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</si>
  <si>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</si>
  <si>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</si>
  <si>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</si>
  <si>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</si>
  <si>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</si>
  <si>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</si>
  <si>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</si>
  <si>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</si>
  <si>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</si>
  <si>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</si>
  <si>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</si>
  <si>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</si>
  <si>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</si>
  <si>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</si>
  <si>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</si>
  <si>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</si>
  <si>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</si>
  <si>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</si>
  <si>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</si>
  <si>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</si>
  <si>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</si>
  <si>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</si>
  <si>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</si>
  <si>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</si>
  <si>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</si>
  <si>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</si>
  <si>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</si>
  <si>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</si>
  <si>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</si>
  <si>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</si>
  <si>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</si>
  <si>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</si>
  <si>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</si>
  <si>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</si>
  <si>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</si>
  <si>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</si>
  <si>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</si>
  <si>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</si>
  <si>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</si>
  <si>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</si>
  <si>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</si>
  <si>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</si>
  <si>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</si>
  <si>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</si>
  <si>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</si>
  <si>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</si>
  <si>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</si>
  <si>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</si>
  <si>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</si>
  <si>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</si>
  <si>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</si>
  <si>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</si>
  <si>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</si>
  <si>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</si>
  <si>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</si>
  <si>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</si>
  <si>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</si>
  <si>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</si>
  <si>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</si>
  <si>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</si>
  <si>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</si>
  <si>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</si>
  <si>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</si>
  <si>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</si>
  <si>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</si>
  <si>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</si>
  <si>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</si>
  <si>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</si>
  <si>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</si>
  <si>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</si>
  <si>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</si>
  <si>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</si>
  <si>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</si>
  <si>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</si>
  <si>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</si>
  <si>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</si>
  <si>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</si>
  <si>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</si>
  <si>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</si>
  <si>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</si>
  <si>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</si>
  <si>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</si>
  <si>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</si>
  <si>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</si>
  <si>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</si>
  <si>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</si>
  <si>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</si>
  <si>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</si>
  <si>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</si>
  <si>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</si>
  <si>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</si>
  <si>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</si>
  <si>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</si>
  <si>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</si>
  <si>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</si>
  <si>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</si>
  <si>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</si>
  <si>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</si>
  <si>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</si>
  <si>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</si>
  <si>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</si>
  <si>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</si>
  <si>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</si>
  <si>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</si>
  <si>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</si>
  <si>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</si>
  <si>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</si>
  <si>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</si>
  <si>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</si>
  <si>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</si>
  <si>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</si>
  <si>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</si>
  <si>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</si>
  <si>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</si>
  <si>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</si>
  <si>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</si>
  <si>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</si>
  <si>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</si>
  <si>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</si>
  <si>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</si>
  <si>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</si>
  <si>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</si>
  <si>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</si>
  <si>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</si>
  <si>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</si>
  <si>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</si>
  <si>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</si>
  <si>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</si>
  <si>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</si>
  <si>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</si>
  <si>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</si>
  <si>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</si>
  <si>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</si>
  <si>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</si>
  <si>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</si>
  <si>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</si>
  <si>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</si>
  <si>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</si>
  <si>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</si>
  <si>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</si>
  <si>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</si>
  <si>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</si>
  <si>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</si>
  <si>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</si>
  <si>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</si>
  <si>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</si>
  <si>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</si>
  <si>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</si>
  <si>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</si>
  <si>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</si>
  <si>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</si>
  <si>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</si>
  <si>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</si>
  <si>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</si>
  <si>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</si>
  <si>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</si>
  <si>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</si>
  <si>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</si>
  <si>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</si>
  <si>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</si>
  <si>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</si>
  <si>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</si>
  <si>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</si>
  <si>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</si>
  <si>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</si>
  <si>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</si>
  <si>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</si>
  <si>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</si>
  <si>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</si>
  <si>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</si>
  <si>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</si>
  <si>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</si>
  <si>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</si>
  <si>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</si>
  <si>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</si>
  <si>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</si>
  <si>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</si>
  <si>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</si>
  <si>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</si>
  <si>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</si>
  <si>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</si>
  <si>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</si>
  <si>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</si>
  <si>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</si>
  <si>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</si>
  <si>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</si>
  <si>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</si>
  <si>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</si>
  <si>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</si>
  <si>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</si>
  <si>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</si>
  <si>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</si>
  <si>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</si>
  <si>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</si>
  <si>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</si>
  <si>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</si>
  <si>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</si>
  <si>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</si>
  <si>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</si>
  <si>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</si>
  <si>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</si>
  <si>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</si>
  <si>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</si>
  <si>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</si>
  <si>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</si>
  <si>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</si>
  <si>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</si>
  <si>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</si>
  <si>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</si>
  <si>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</si>
  <si>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</si>
  <si>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</si>
  <si>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</si>
  <si>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</si>
  <si>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</si>
  <si>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</si>
  <si>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</si>
  <si>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</si>
  <si>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</si>
  <si>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</si>
  <si>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</si>
  <si>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</si>
  <si>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</si>
  <si>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</si>
  <si>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</si>
  <si>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</si>
  <si>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</si>
  <si>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</si>
  <si>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</si>
  <si>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</si>
  <si>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</si>
  <si>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</si>
  <si>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</si>
  <si>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</si>
  <si>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</si>
  <si>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</si>
  <si>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</si>
  <si>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</si>
  <si>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</si>
  <si>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</si>
  <si>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</si>
  <si>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</si>
  <si>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</si>
  <si>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</si>
  <si>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</si>
  <si>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</si>
  <si>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</si>
  <si>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</si>
  <si>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</si>
  <si>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</si>
  <si>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</si>
  <si>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</si>
  <si>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</si>
  <si>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</si>
  <si>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</si>
  <si>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</si>
  <si>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</si>
  <si>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</si>
  <si>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</si>
  <si>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</si>
  <si>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</si>
  <si>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</si>
  <si>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</si>
  <si>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</si>
  <si>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</si>
  <si>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</si>
  <si>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</si>
  <si>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</si>
  <si>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</si>
  <si>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</si>
  <si>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</si>
  <si>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</si>
  <si>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</si>
  <si>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</si>
  <si>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</si>
  <si>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</si>
  <si>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</si>
  <si>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</si>
  <si>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</si>
  <si>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</si>
  <si>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</si>
  <si>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</si>
  <si>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</si>
  <si>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</si>
  <si>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</si>
  <si>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</si>
  <si>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</si>
  <si>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</si>
  <si>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</si>
  <si>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</si>
  <si>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</si>
  <si>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</si>
  <si>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</si>
  <si>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</si>
  <si>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</si>
  <si>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</si>
  <si>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</si>
  <si>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</si>
  <si>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</si>
  <si>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</si>
  <si>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</si>
  <si>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</si>
  <si>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</si>
  <si>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</si>
  <si>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</si>
  <si>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</si>
  <si>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</si>
  <si>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</si>
  <si>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</si>
  <si>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</si>
  <si>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</si>
  <si>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</si>
  <si>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</si>
  <si>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</si>
  <si>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</si>
  <si>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</si>
  <si>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</si>
  <si>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</si>
  <si>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</si>
  <si>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</si>
  <si>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</si>
  <si>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</si>
  <si>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</si>
  <si>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</si>
  <si>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</si>
  <si>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</si>
  <si>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</si>
  <si>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</si>
  <si>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</si>
  <si>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</si>
  <si>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</si>
  <si>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</si>
  <si>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</si>
  <si>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</si>
  <si>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</si>
  <si>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</si>
  <si>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</si>
  <si>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</si>
  <si>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</si>
  <si>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</si>
  <si>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</si>
  <si>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</si>
  <si>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</si>
  <si>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</si>
  <si>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</si>
  <si>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</si>
  <si>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</si>
  <si>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</si>
  <si>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</si>
  <si>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</si>
  <si>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</si>
  <si>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</si>
  <si>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</si>
  <si>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</si>
  <si>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</si>
  <si>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</si>
  <si>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</si>
  <si>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</si>
  <si>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</si>
  <si>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</si>
  <si>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</si>
  <si>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</si>
  <si>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</si>
  <si>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</si>
  <si>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</si>
  <si>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</si>
  <si>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</si>
  <si>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</si>
  <si>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</si>
  <si>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</si>
  <si>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</si>
  <si>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</si>
  <si>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</si>
  <si>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</si>
  <si>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</si>
  <si>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</si>
  <si>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</si>
  <si>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</si>
  <si>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</si>
  <si>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</si>
  <si>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</si>
  <si>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</si>
  <si>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</si>
  <si>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</si>
  <si>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</si>
  <si>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</si>
  <si>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</si>
  <si>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</si>
  <si>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</si>
  <si>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</si>
  <si>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</si>
  <si>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</si>
  <si>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</si>
  <si>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</si>
  <si>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</si>
  <si>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</si>
  <si>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</si>
  <si>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</si>
  <si>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</si>
  <si>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</si>
  <si>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</si>
  <si>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</si>
  <si>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</si>
  <si>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</si>
  <si>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</si>
  <si>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</si>
  <si>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</si>
  <si>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</si>
  <si>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</si>
  <si>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</si>
  <si>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</si>
  <si>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</si>
  <si>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</si>
  <si>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</si>
  <si>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</si>
  <si>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</si>
  <si>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</si>
  <si>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</si>
  <si>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</si>
  <si>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</si>
  <si>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</si>
  <si>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</si>
  <si>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</si>
  <si>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</si>
  <si>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</si>
  <si>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</si>
  <si>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</si>
  <si>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</si>
  <si>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</si>
  <si>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</si>
  <si>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</si>
  <si>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</si>
  <si>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</si>
  <si>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</si>
  <si>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</si>
  <si>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</si>
  <si>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</si>
  <si>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</si>
  <si>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</si>
  <si>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</si>
  <si>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</si>
  <si>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</si>
  <si>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</si>
  <si>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</si>
  <si>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</si>
  <si>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</si>
  <si>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</si>
  <si>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</si>
  <si>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</si>
  <si>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</si>
  <si>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</si>
  <si>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</si>
  <si>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</si>
  <si>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</si>
  <si>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</si>
  <si>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</si>
  <si>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</si>
  <si>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</si>
  <si>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</si>
  <si>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</si>
  <si>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</si>
  <si>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</si>
  <si>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</si>
  <si>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</si>
  <si>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</si>
  <si>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</si>
  <si>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</si>
  <si>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</si>
  <si>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</si>
  <si>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</si>
  <si>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</si>
  <si>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</si>
  <si>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</si>
  <si>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</si>
  <si>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</si>
  <si>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</si>
  <si>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</si>
  <si>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</si>
  <si>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</si>
  <si>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</si>
  <si>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</si>
  <si>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</si>
  <si>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</si>
  <si>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</si>
  <si>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</si>
  <si>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</si>
  <si>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</si>
  <si>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</si>
  <si>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</si>
  <si>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</si>
  <si>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</si>
  <si>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</si>
  <si>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</si>
  <si>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</si>
  <si>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</si>
  <si>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</si>
  <si>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</si>
  <si>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</si>
  <si>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</si>
  <si>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</si>
  <si>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</si>
  <si>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</si>
  <si>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</si>
  <si>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</si>
  <si>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</si>
  <si>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</si>
  <si>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</si>
  <si>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</si>
  <si>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</si>
  <si>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</si>
  <si>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</si>
  <si>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</si>
  <si>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</si>
  <si>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</si>
  <si>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</si>
  <si>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</si>
  <si>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</si>
  <si>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</si>
  <si>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</si>
  <si>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</si>
  <si>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</si>
  <si>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</si>
  <si>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</si>
  <si>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</si>
  <si>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</si>
  <si>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</si>
  <si>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</si>
  <si>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</si>
  <si>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</si>
  <si>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</si>
  <si>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</si>
  <si>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</si>
  <si>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</si>
  <si>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</si>
  <si>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</si>
  <si>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</si>
  <si>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</si>
  <si>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</si>
  <si>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</si>
  <si>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</si>
  <si>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</si>
  <si>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</si>
  <si>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</si>
  <si>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</si>
  <si>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</si>
  <si>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</si>
  <si>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</si>
  <si>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</si>
  <si>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</si>
  <si>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</si>
  <si>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</si>
  <si>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</si>
  <si>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</si>
  <si>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</si>
  <si>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</si>
  <si>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</si>
  <si>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</si>
  <si>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</si>
  <si>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</si>
  <si>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</si>
  <si>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</si>
  <si>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</si>
  <si>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</si>
  <si>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</si>
  <si>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</si>
  <si>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</si>
  <si>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</si>
  <si>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</si>
  <si>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</si>
  <si>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</si>
  <si>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</si>
  <si>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</si>
  <si>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</si>
  <si>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</si>
  <si>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</si>
  <si>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</si>
  <si>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</si>
  <si>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</si>
  <si>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</si>
  <si>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</si>
  <si>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</si>
  <si>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</si>
  <si>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</si>
  <si>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</si>
  <si>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</si>
  <si>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</si>
  <si>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</si>
  <si>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</si>
  <si>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</si>
  <si>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</si>
  <si>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</si>
  <si>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</si>
  <si>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</si>
  <si>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</si>
  <si>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</si>
  <si>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</si>
  <si>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</si>
  <si>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</si>
  <si>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</si>
  <si>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</si>
  <si>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</si>
  <si>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</si>
  <si>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</si>
  <si>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</si>
  <si>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</si>
  <si>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</si>
  <si>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</si>
  <si>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</si>
  <si>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</si>
  <si>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</si>
  <si>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</si>
  <si>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</si>
  <si>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</si>
  <si>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</si>
  <si>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</si>
  <si>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</si>
  <si>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</si>
  <si>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</si>
  <si>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</si>
  <si>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</si>
  <si>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</si>
  <si>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</si>
  <si>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</si>
  <si>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</si>
  <si>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</si>
  <si>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</si>
  <si>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</si>
  <si>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</si>
  <si>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</si>
  <si>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</si>
  <si>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</si>
  <si>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</si>
  <si>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</si>
  <si>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</si>
  <si>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</si>
  <si>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</si>
  <si>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</si>
  <si>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</si>
  <si>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</si>
  <si>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</si>
  <si>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</si>
  <si>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</si>
  <si>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</si>
  <si>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</si>
  <si>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</si>
  <si>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</si>
  <si>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</si>
  <si>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</si>
  <si>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</si>
  <si>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</si>
  <si>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</si>
  <si>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</si>
  <si>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</si>
  <si>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</si>
  <si>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</si>
  <si>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</si>
  <si>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</si>
  <si>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</si>
  <si>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</si>
  <si>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</si>
  <si>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</si>
  <si>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</si>
  <si>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</si>
  <si>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</si>
  <si>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</si>
  <si>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</si>
  <si>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</si>
  <si>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</si>
  <si>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</si>
  <si>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</si>
  <si>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</si>
  <si>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</si>
  <si>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</si>
  <si>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</si>
  <si>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</si>
  <si>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</si>
  <si>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</si>
  <si>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</si>
  <si>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</si>
  <si>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</si>
  <si>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</si>
  <si>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</si>
  <si>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</si>
  <si>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</si>
  <si>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</si>
  <si>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</si>
  <si>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</si>
  <si>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</si>
  <si>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</si>
  <si>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</si>
  <si>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</si>
  <si>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</si>
  <si>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</si>
  <si>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</si>
  <si>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</si>
  <si>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</si>
  <si>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</si>
  <si>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</si>
  <si>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</si>
  <si>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</si>
  <si>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</si>
  <si>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</si>
  <si>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</si>
  <si>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</si>
  <si>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</si>
  <si>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</si>
  <si>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</si>
  <si>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</si>
  <si>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</si>
  <si>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</si>
  <si>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</si>
  <si>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</si>
  <si>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</si>
  <si>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</si>
  <si>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</si>
  <si>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</si>
  <si>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</si>
  <si>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</si>
  <si>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</si>
  <si>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</si>
  <si>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</si>
  <si>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</si>
  <si>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</si>
  <si>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</si>
  <si>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</si>
  <si>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</si>
  <si>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</si>
  <si>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</si>
  <si>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</si>
  <si>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</si>
  <si>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</si>
  <si>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</si>
  <si>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</si>
  <si>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</si>
  <si>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</si>
  <si>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</si>
  <si>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</si>
  <si>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</si>
  <si>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</si>
  <si>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</si>
  <si>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</si>
  <si>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</si>
  <si>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</si>
  <si>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</si>
  <si>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</si>
  <si>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</si>
  <si>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</si>
  <si>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</si>
  <si>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</si>
  <si>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</si>
  <si>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</si>
  <si>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</si>
  <si>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</si>
  <si>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</si>
  <si>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</si>
  <si>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</si>
  <si>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</si>
  <si>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</si>
  <si>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</si>
  <si>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</si>
  <si>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</si>
  <si>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</si>
  <si>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</si>
  <si>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</si>
  <si>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</si>
  <si>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</si>
  <si>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</si>
  <si>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</si>
  <si>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</si>
  <si>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</si>
  <si>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</si>
  <si>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</si>
  <si>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</si>
  <si>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</si>
  <si>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</si>
  <si>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</si>
  <si>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</si>
  <si>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</si>
  <si>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</si>
  <si>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</si>
  <si>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</si>
  <si>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</si>
  <si>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</si>
  <si>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</si>
  <si>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</si>
  <si>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</si>
  <si>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</si>
  <si>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</si>
  <si>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</si>
  <si>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</si>
  <si>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</si>
  <si>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</si>
  <si>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</si>
  <si>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</si>
  <si>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</si>
  <si>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</si>
  <si>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</si>
  <si>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</si>
  <si>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</si>
  <si>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</si>
  <si>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</si>
  <si>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</si>
  <si>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</si>
  <si>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</si>
  <si>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</si>
  <si>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</si>
  <si>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</si>
  <si>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</si>
  <si>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</si>
  <si>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</si>
  <si>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</si>
  <si>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</si>
  <si>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</si>
  <si>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</si>
  <si>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</si>
  <si>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</si>
  <si>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</si>
  <si>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</si>
  <si>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</si>
  <si>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</si>
  <si>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</si>
  <si>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</si>
  <si>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</si>
  <si>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</si>
  <si>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</si>
  <si>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</si>
  <si>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</si>
  <si>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</si>
  <si>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</si>
  <si>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</si>
  <si>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</si>
  <si>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</si>
  <si>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</si>
  <si>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</si>
  <si>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</si>
  <si>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</si>
  <si>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</si>
  <si>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</si>
  <si>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</si>
  <si>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</si>
  <si>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</si>
  <si>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</si>
  <si>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</si>
  <si>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</si>
  <si>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</si>
  <si>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</si>
  <si>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</si>
  <si>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</si>
  <si>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</si>
  <si>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</si>
  <si>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</si>
  <si>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</si>
  <si>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</si>
  <si>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</si>
  <si>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</si>
  <si>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</si>
  <si>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</si>
  <si>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</si>
  <si>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</si>
  <si>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</si>
  <si>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</si>
  <si>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</si>
  <si>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</si>
  <si>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</si>
  <si>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</si>
  <si>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</si>
  <si>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</si>
  <si>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</si>
  <si>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</si>
  <si>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</si>
  <si>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</si>
  <si>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</si>
  <si>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</si>
  <si>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</si>
  <si>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</si>
  <si>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</si>
  <si>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</si>
  <si>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</si>
  <si>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</si>
  <si>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</si>
  <si>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</si>
  <si>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</si>
  <si>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</si>
  <si>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</si>
  <si>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</si>
  <si>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</si>
  <si>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</si>
  <si>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</si>
  <si>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</si>
  <si>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</si>
  <si>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</si>
  <si>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</si>
  <si>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</si>
  <si>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</si>
  <si>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</si>
  <si>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</si>
  <si>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</si>
  <si>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</si>
  <si>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</si>
  <si>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</si>
  <si>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</si>
  <si>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</si>
  <si>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</si>
  <si>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</si>
  <si>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</si>
  <si>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</si>
  <si>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</si>
  <si>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</si>
  <si>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</si>
  <si>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</si>
  <si>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</si>
  <si>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</si>
  <si>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</si>
  <si>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</si>
  <si>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</si>
  <si>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</si>
  <si>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</si>
  <si>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</si>
  <si>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</si>
  <si>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</si>
  <si>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</si>
  <si>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</si>
  <si>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</si>
  <si>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</si>
  <si>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</si>
  <si>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</si>
  <si>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</si>
  <si>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</si>
  <si>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</si>
  <si>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</si>
  <si>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</si>
  <si>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</si>
  <si>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</si>
  <si>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</si>
  <si>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</si>
  <si>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</si>
  <si>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</si>
  <si>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</si>
  <si>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</si>
  <si>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</si>
  <si>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</si>
  <si>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</si>
  <si>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</si>
  <si>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</si>
  <si>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</si>
  <si>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</si>
  <si>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</si>
  <si>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</si>
  <si>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</si>
  <si>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</si>
  <si>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</si>
  <si>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</si>
  <si>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</si>
  <si>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</si>
  <si>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</si>
  <si>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</si>
  <si>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</si>
  <si>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</si>
  <si>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</si>
  <si>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</si>
  <si>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</si>
  <si>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</si>
  <si>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</si>
  <si>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</si>
  <si>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</si>
  <si>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</si>
  <si>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</si>
  <si>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</si>
  <si>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</si>
  <si>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</si>
  <si>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</si>
  <si>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</si>
  <si>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</si>
  <si>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</si>
  <si>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</si>
  <si>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</si>
  <si>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</si>
  <si>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</si>
  <si>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</si>
  <si>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</si>
  <si>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</si>
  <si>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</si>
  <si>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</si>
  <si>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</si>
  <si>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</si>
  <si>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</si>
  <si>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</si>
  <si>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</si>
  <si>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</si>
  <si>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</si>
  <si>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</si>
  <si>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</si>
  <si>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</si>
  <si>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</si>
  <si>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</si>
  <si>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</si>
  <si>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</si>
  <si>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</si>
  <si>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</si>
  <si>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</si>
  <si>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</si>
  <si>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</si>
  <si>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</si>
  <si>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</si>
  <si>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</si>
  <si>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</si>
  <si>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</si>
  <si>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</si>
  <si>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</si>
  <si>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</si>
  <si>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</si>
  <si>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</si>
  <si>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</si>
  <si>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</si>
  <si>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</si>
  <si>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</si>
  <si>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</si>
  <si>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</si>
  <si>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</si>
  <si>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</si>
  <si>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</si>
  <si>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</si>
  <si>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</si>
  <si>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</si>
  <si>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</si>
  <si>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</si>
  <si>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</si>
  <si>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</si>
  <si>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</si>
  <si>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</si>
  <si>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</si>
  <si>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</si>
  <si>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</si>
  <si>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</si>
  <si>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</si>
  <si>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</si>
  <si>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</si>
  <si>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</si>
  <si>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</si>
  <si>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</si>
  <si>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</si>
  <si>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</si>
  <si>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</si>
  <si>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</si>
  <si>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</si>
  <si>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</si>
  <si>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</si>
  <si>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</si>
  <si>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</si>
  <si>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</si>
  <si>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</si>
  <si>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</si>
  <si>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</si>
  <si>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</si>
  <si>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</si>
  <si>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</si>
  <si>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</si>
  <si>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</si>
  <si>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</si>
  <si>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</si>
  <si>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</si>
  <si>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</si>
  <si>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</si>
  <si>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</si>
  <si>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</si>
  <si>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</si>
  <si>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</si>
  <si>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</si>
  <si>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</si>
  <si>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</si>
  <si>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</si>
  <si>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</si>
  <si>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</si>
  <si>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</si>
  <si>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</si>
  <si>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</si>
  <si>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</si>
  <si>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</si>
  <si>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</si>
  <si>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</si>
  <si>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</si>
  <si>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</si>
  <si>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</si>
  <si>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</si>
  <si>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</si>
  <si>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</si>
  <si>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</si>
  <si>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</si>
  <si>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</si>
  <si>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</si>
  <si>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</si>
  <si>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</si>
  <si>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</si>
  <si>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</si>
  <si>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</si>
  <si>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</si>
  <si>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</si>
  <si>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</si>
  <si>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</si>
  <si>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</si>
  <si>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</si>
  <si>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</si>
  <si>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</si>
  <si>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</si>
  <si>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</si>
  <si>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</si>
  <si>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</si>
  <si>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</si>
  <si>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</si>
  <si>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</si>
  <si>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</si>
  <si>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</si>
  <si>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</si>
  <si>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</si>
  <si>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</si>
  <si>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</si>
  <si>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</si>
  <si>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</si>
  <si>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</si>
  <si>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</si>
  <si>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</si>
  <si>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</si>
  <si>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</si>
  <si>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</si>
  <si>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</si>
  <si>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</si>
  <si>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</si>
  <si>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</si>
  <si>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</si>
  <si>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</si>
  <si>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</si>
  <si>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</si>
  <si>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</si>
  <si>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</si>
  <si>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</si>
  <si>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</si>
  <si>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</si>
  <si>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</si>
  <si>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</si>
  <si>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</si>
  <si>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</si>
  <si>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</si>
  <si>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</si>
  <si>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</si>
  <si>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</si>
  <si>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</si>
  <si>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</si>
  <si>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</si>
  <si>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</si>
  <si>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</si>
  <si>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</si>
  <si>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</si>
  <si>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</si>
  <si>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</si>
  <si>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</si>
  <si>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</si>
  <si>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</si>
  <si>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</si>
  <si>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</si>
  <si>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</si>
  <si>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</si>
  <si>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</si>
  <si>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</si>
  <si>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</si>
  <si>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</si>
  <si>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</si>
  <si>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</si>
  <si>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</si>
  <si>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</si>
  <si>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</si>
  <si>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</si>
  <si>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</si>
  <si>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</si>
  <si>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</si>
  <si>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</si>
  <si>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</si>
  <si>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</si>
  <si>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</si>
  <si>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</si>
  <si>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</si>
  <si>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</si>
  <si>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</si>
  <si>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</si>
  <si>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</si>
  <si>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</si>
  <si>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</si>
  <si>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</si>
  <si>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</si>
  <si>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</si>
  <si>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</si>
  <si>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</si>
  <si>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</si>
  <si>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</si>
  <si>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</si>
  <si>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</si>
  <si>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</si>
  <si>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</si>
  <si>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</si>
  <si>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</si>
  <si>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</si>
  <si>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</si>
  <si>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</si>
  <si>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</si>
  <si>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</si>
  <si>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</si>
  <si>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</si>
  <si>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</si>
  <si>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</si>
  <si>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</si>
  <si>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</si>
  <si>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</si>
  <si>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</si>
  <si>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</si>
  <si>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</si>
  <si>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</si>
  <si>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</si>
  <si>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</si>
  <si>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</si>
  <si>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</si>
  <si>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</si>
  <si>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</si>
  <si>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</si>
  <si>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</si>
  <si>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</si>
  <si>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</si>
  <si>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</si>
  <si>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</si>
  <si>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</si>
  <si>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</si>
  <si>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</si>
  <si>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</si>
  <si>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</si>
  <si>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</si>
  <si>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</si>
  <si>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</si>
  <si>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</si>
  <si>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</si>
  <si>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</si>
  <si>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</si>
  <si>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</si>
  <si>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</si>
  <si>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</si>
  <si>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</si>
  <si>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</si>
  <si>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</si>
  <si>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</si>
  <si>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</si>
  <si>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</si>
  <si>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</si>
  <si>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</si>
  <si>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</si>
  <si>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</si>
  <si>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</si>
  <si>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</si>
  <si>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</si>
  <si>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</si>
  <si>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</si>
  <si>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</si>
  <si>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</si>
  <si>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</si>
  <si>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</si>
  <si>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</si>
  <si>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</si>
  <si>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</si>
  <si>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</si>
  <si>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</si>
  <si>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</si>
  <si>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</si>
  <si>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</si>
  <si>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</si>
  <si>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</si>
  <si>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</si>
  <si>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</si>
  <si>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</si>
  <si>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</si>
  <si>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</si>
  <si>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</si>
  <si>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</si>
  <si>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</si>
  <si>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</si>
  <si>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</si>
  <si>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</si>
  <si>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</si>
  <si>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</si>
  <si>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</si>
  <si>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</si>
  <si>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</si>
  <si>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</si>
  <si>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</si>
  <si>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</si>
  <si>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</si>
  <si>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</si>
  <si>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</si>
  <si>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</si>
  <si>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</si>
  <si>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</si>
  <si>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</si>
  <si>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</si>
  <si>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</si>
  <si>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</si>
  <si>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</si>
  <si>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</si>
  <si>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</si>
  <si>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</si>
  <si>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</si>
  <si>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</si>
  <si>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</si>
  <si>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</si>
  <si>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</si>
  <si>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</si>
  <si>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</si>
  <si>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</si>
  <si>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</si>
  <si>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</si>
  <si>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</si>
  <si>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</si>
  <si>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</si>
  <si>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</si>
  <si>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</si>
  <si>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</si>
  <si>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</si>
  <si>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</si>
  <si>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</si>
  <si>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</si>
  <si>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</si>
  <si>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</si>
  <si>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</si>
  <si>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</si>
  <si>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</si>
  <si>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</si>
  <si>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</si>
  <si>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</si>
  <si>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</si>
  <si>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</si>
  <si>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</si>
  <si>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</si>
  <si>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</si>
  <si>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</si>
  <si>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</si>
  <si>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</si>
  <si>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</si>
  <si>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</si>
  <si>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</si>
  <si>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</si>
  <si>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</si>
  <si>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</si>
  <si>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</si>
  <si>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</si>
  <si>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</si>
  <si>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</si>
  <si>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</si>
  <si>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</si>
  <si>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</si>
  <si>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</si>
  <si>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</si>
  <si>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</si>
  <si>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</si>
  <si>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</si>
  <si>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</si>
  <si>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</si>
  <si>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</si>
  <si>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</si>
  <si>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</si>
  <si>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</si>
  <si>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</si>
  <si>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</si>
  <si>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</si>
  <si>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</si>
  <si>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</si>
  <si>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</si>
  <si>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</si>
  <si>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</si>
  <si>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</si>
  <si>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</si>
  <si>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</si>
  <si>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</si>
  <si>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</si>
  <si>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</si>
  <si>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</si>
  <si>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</si>
  <si>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</si>
  <si>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</si>
  <si>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</si>
  <si>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</si>
  <si>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</si>
  <si>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</si>
  <si>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</si>
  <si>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</si>
  <si>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</si>
  <si>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</si>
  <si>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</si>
  <si>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</si>
  <si>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</si>
  <si>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</si>
  <si>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</si>
  <si>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</si>
  <si>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</si>
  <si>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</si>
  <si>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</si>
  <si>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</si>
  <si>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</si>
  <si>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</si>
  <si>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</si>
  <si>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</si>
  <si>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</si>
  <si>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</si>
  <si>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</si>
  <si>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</si>
  <si>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</si>
  <si>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</si>
  <si>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</si>
  <si>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</si>
  <si>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</si>
  <si>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</si>
  <si>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</si>
  <si>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</si>
  <si>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</si>
  <si>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</si>
  <si>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</si>
  <si>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</si>
  <si>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</si>
  <si>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</si>
  <si>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</si>
  <si>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</si>
  <si>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</si>
  <si>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</si>
  <si>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</si>
  <si>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</si>
  <si>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</si>
  <si>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</si>
  <si>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</si>
  <si>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</si>
  <si>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</si>
  <si>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</si>
  <si>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</si>
  <si>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</si>
  <si>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</si>
  <si>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</si>
  <si>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</si>
  <si>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</si>
  <si>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</si>
  <si>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</si>
  <si>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</si>
  <si>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</si>
  <si>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</si>
  <si>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</si>
  <si>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</si>
  <si>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</si>
  <si>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</si>
  <si>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</si>
  <si>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</si>
  <si>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</si>
  <si>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</si>
  <si>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</si>
  <si>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</si>
  <si>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</si>
  <si>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</si>
  <si>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</si>
  <si>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</si>
  <si>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</si>
  <si>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</si>
  <si>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</si>
  <si>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</si>
  <si>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</si>
  <si>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</si>
  <si>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</si>
  <si>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</si>
  <si>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</si>
  <si>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</si>
  <si>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</si>
  <si>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</si>
  <si>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</si>
  <si>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</si>
  <si>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</si>
  <si>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</si>
  <si>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</si>
  <si>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</si>
  <si>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</si>
  <si>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</si>
  <si>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</si>
  <si>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</si>
  <si>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</si>
  <si>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</si>
  <si>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</si>
  <si>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</si>
  <si>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</si>
  <si>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</si>
  <si>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</si>
  <si>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</si>
  <si>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</si>
  <si>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</si>
  <si>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</si>
  <si>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</si>
  <si>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</si>
  <si>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</si>
  <si>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</si>
  <si>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</si>
  <si>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</si>
  <si>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</si>
  <si>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</si>
  <si>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</si>
  <si>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</si>
  <si>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</si>
  <si>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</si>
  <si>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</si>
  <si>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</si>
  <si>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</si>
  <si>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</si>
  <si>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</si>
  <si>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</si>
  <si>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</si>
  <si>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</si>
  <si>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</si>
  <si>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</si>
  <si>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</si>
  <si>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</si>
  <si>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</si>
  <si>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</si>
  <si>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</si>
  <si>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</si>
  <si>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</si>
  <si>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</si>
  <si>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</si>
  <si>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</si>
  <si>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</si>
  <si>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</si>
  <si>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</si>
  <si>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</si>
  <si>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</si>
  <si>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</si>
  <si>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</si>
  <si>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</si>
  <si>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</si>
  <si>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</si>
  <si>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</si>
  <si>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</si>
  <si>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</si>
  <si>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</si>
  <si>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</si>
  <si>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</si>
  <si>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</si>
  <si>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</si>
  <si>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</si>
  <si>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</si>
  <si>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</si>
  <si>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</si>
  <si>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</si>
  <si>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</si>
  <si>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</si>
  <si>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</si>
  <si>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</si>
  <si>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</si>
  <si>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</si>
  <si>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</si>
  <si>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</si>
  <si>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</si>
  <si>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</si>
  <si>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</si>
  <si>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</si>
  <si>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</si>
  <si>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</si>
  <si>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</si>
  <si>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</si>
  <si>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</si>
  <si>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</si>
  <si>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</si>
  <si>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</si>
  <si>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</si>
  <si>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</si>
  <si>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</si>
  <si>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</si>
  <si>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</si>
  <si>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</si>
  <si>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</si>
  <si>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</si>
  <si>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</si>
  <si>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</si>
  <si>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</si>
  <si>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</si>
  <si>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</si>
  <si>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</si>
  <si>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</si>
  <si>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</si>
  <si>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</si>
  <si>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</si>
  <si>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</si>
  <si>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</si>
  <si>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</si>
  <si>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</si>
  <si>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</si>
  <si>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</si>
  <si>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</si>
  <si>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</si>
  <si>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</si>
  <si>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</si>
  <si>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</si>
  <si>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</si>
  <si>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</si>
  <si>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</si>
  <si>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</si>
  <si>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</si>
  <si>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</si>
  <si>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</si>
  <si>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</si>
  <si>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</si>
  <si>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</si>
  <si>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</si>
  <si>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</si>
  <si>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</si>
  <si>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</si>
  <si>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</si>
  <si>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</si>
  <si>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</si>
  <si>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</si>
  <si>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</si>
  <si>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</si>
  <si>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</si>
  <si>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</si>
  <si>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</si>
  <si>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</si>
  <si>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</si>
  <si>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</si>
  <si>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</si>
  <si>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</si>
  <si>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</si>
  <si>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</si>
  <si>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</si>
  <si>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</si>
  <si>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</si>
  <si>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</si>
  <si>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</si>
  <si>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</si>
  <si>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</si>
  <si>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</si>
  <si>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</si>
  <si>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</si>
  <si>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</si>
  <si>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</si>
  <si>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</si>
  <si>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</si>
  <si>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</si>
  <si>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</si>
  <si>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</si>
  <si>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</si>
  <si>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</si>
  <si>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</si>
  <si>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</si>
  <si>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</si>
  <si>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</si>
  <si>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</si>
  <si>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</si>
  <si>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</si>
  <si>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</si>
  <si>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</si>
  <si>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</si>
  <si>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</si>
  <si>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</si>
  <si>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</si>
  <si>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</si>
  <si>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</si>
  <si>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</si>
  <si>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</si>
  <si>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</si>
  <si>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</si>
  <si>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</si>
  <si>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</si>
  <si>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</si>
  <si>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</si>
  <si>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</si>
  <si>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</si>
  <si>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</si>
  <si>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</si>
  <si>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</si>
  <si>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</si>
  <si>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</si>
  <si>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</si>
  <si>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</si>
  <si>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</si>
  <si>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</si>
  <si>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</si>
  <si>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</si>
  <si>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</si>
  <si>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</si>
  <si>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</si>
  <si>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</si>
  <si>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</si>
  <si>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</si>
  <si>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</si>
  <si>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</si>
  <si>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</si>
  <si>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</si>
  <si>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</si>
  <si>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</si>
  <si>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</si>
  <si>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</si>
  <si>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</si>
  <si>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</si>
  <si>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</si>
  <si>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</si>
  <si>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</si>
  <si>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</si>
  <si>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</si>
  <si>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</si>
  <si>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</si>
  <si>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</si>
  <si>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</si>
  <si>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</si>
  <si>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</si>
  <si>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</si>
  <si>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</si>
  <si>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</si>
  <si>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</si>
  <si>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</si>
  <si>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</si>
  <si>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</si>
  <si>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</si>
  <si>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</si>
  <si>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</si>
  <si>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</si>
  <si>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</si>
  <si>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</si>
  <si>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</si>
  <si>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</si>
  <si>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</si>
  <si>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</si>
  <si>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</si>
  <si>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</si>
  <si>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</si>
  <si>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</si>
  <si>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</si>
  <si>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</si>
  <si>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</si>
  <si>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</si>
  <si>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</si>
  <si>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</si>
  <si>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</si>
  <si>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</si>
  <si>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</si>
  <si>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</si>
  <si>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</si>
  <si>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</si>
  <si>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</si>
  <si>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</si>
  <si>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</si>
  <si>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</si>
  <si>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</si>
  <si>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</si>
  <si>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</si>
  <si>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</si>
  <si>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</si>
  <si>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</si>
  <si>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</si>
  <si>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</si>
  <si>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</si>
  <si>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</si>
  <si>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</si>
  <si>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</si>
  <si>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</si>
  <si>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</si>
  <si>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</si>
  <si>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</si>
  <si>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</si>
  <si>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</si>
  <si>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</si>
  <si>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</si>
  <si>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</si>
  <si>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</si>
  <si>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</si>
  <si>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</si>
  <si>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</si>
  <si>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</si>
  <si>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</si>
  <si>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</si>
  <si>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</si>
  <si>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</si>
  <si>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</si>
  <si>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</si>
  <si>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</si>
  <si>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</si>
  <si>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</si>
  <si>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</si>
  <si>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</si>
  <si>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</si>
  <si>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</si>
  <si>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</si>
  <si>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</si>
  <si>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</si>
  <si>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</si>
  <si>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</si>
  <si>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</si>
  <si>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</si>
  <si>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</si>
  <si>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</si>
  <si>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</si>
  <si>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</si>
  <si>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</si>
  <si>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</si>
  <si>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</si>
  <si>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</si>
  <si>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</si>
  <si>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</si>
  <si>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</si>
  <si>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</si>
  <si>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</si>
  <si>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</si>
  <si>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</si>
  <si>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</si>
  <si>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</si>
  <si>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</si>
  <si>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</si>
  <si>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</si>
  <si>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</si>
  <si>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</si>
  <si>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</si>
  <si>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</si>
  <si>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</si>
  <si>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</si>
  <si>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</si>
  <si>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</si>
  <si>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</si>
  <si>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</si>
  <si>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</si>
  <si>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</si>
  <si>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</si>
  <si>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</si>
  <si>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</si>
  <si>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</si>
  <si>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</si>
  <si>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</si>
  <si>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</si>
  <si>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</si>
  <si>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</si>
  <si>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</si>
  <si>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</si>
  <si>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</si>
  <si>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</si>
  <si>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</si>
  <si>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</si>
  <si>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</si>
  <si>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</si>
  <si>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</si>
  <si>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</si>
  <si>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</si>
  <si>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</si>
  <si>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</si>
  <si>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</si>
  <si>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</si>
  <si>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</si>
  <si>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</si>
  <si>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</si>
  <si>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</si>
  <si>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</si>
  <si>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</si>
  <si>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</si>
  <si>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</si>
  <si>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</si>
  <si>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</si>
  <si>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</si>
  <si>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</si>
  <si>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</si>
  <si>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</si>
  <si>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</si>
  <si>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</si>
  <si>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</si>
  <si>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</si>
  <si>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</si>
  <si>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</si>
  <si>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</si>
  <si>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</si>
  <si>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</si>
  <si>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</si>
  <si>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</si>
  <si>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</si>
  <si>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</si>
  <si>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</si>
  <si>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</si>
  <si>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</si>
  <si>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</si>
  <si>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</si>
  <si>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</si>
  <si>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</si>
  <si>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</si>
  <si>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</si>
  <si>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</si>
  <si>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</si>
  <si>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</si>
  <si>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</si>
  <si>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</si>
  <si>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</si>
  <si>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</si>
  <si>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</si>
  <si>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</si>
  <si>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</si>
  <si>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</si>
  <si>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</si>
  <si>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</si>
  <si>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</si>
  <si>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</si>
  <si>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</si>
  <si>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</si>
  <si>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</si>
  <si>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</si>
  <si>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</si>
  <si>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</si>
  <si>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</si>
  <si>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</si>
  <si>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</si>
  <si>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</si>
  <si>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</si>
  <si>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</si>
  <si>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</si>
  <si>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</si>
  <si>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</si>
  <si>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</si>
  <si>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</si>
  <si>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</si>
  <si>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</si>
  <si>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</si>
  <si>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</si>
  <si>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</si>
  <si>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</si>
  <si>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</si>
  <si>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</si>
  <si>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</si>
  <si>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</si>
  <si>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</si>
  <si>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</si>
  <si>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</si>
  <si>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</si>
  <si>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</si>
  <si>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</si>
  <si>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</si>
  <si>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</si>
  <si>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</si>
  <si>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</si>
  <si>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</si>
  <si>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</si>
  <si>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</si>
  <si>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</si>
  <si>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</si>
  <si>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</si>
  <si>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</si>
  <si>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</si>
  <si>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</si>
  <si>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</si>
  <si>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</si>
  <si>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</si>
  <si>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</si>
  <si>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</si>
  <si>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</si>
  <si>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</si>
  <si>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</si>
  <si>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</si>
  <si>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</si>
  <si>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</si>
  <si>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</si>
  <si>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</si>
  <si>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</si>
  <si>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</si>
  <si>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</si>
  <si>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</si>
  <si>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</si>
  <si>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</si>
  <si>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</si>
  <si>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</si>
  <si>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</si>
  <si>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</si>
  <si>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</si>
  <si>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</si>
  <si>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</si>
  <si>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</si>
  <si>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</si>
  <si>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</si>
  <si>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</si>
  <si>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</si>
  <si>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</si>
  <si>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</si>
  <si>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</si>
  <si>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</si>
  <si>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</si>
  <si>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</si>
  <si>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</si>
  <si>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</si>
  <si>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</si>
  <si>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</si>
  <si>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</si>
  <si>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</si>
  <si>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</si>
  <si>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</si>
  <si>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</si>
  <si>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</si>
  <si>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</si>
  <si>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</si>
  <si>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</si>
  <si>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</si>
  <si>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</si>
  <si>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</si>
  <si>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</si>
  <si>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</si>
  <si>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</si>
  <si>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</si>
  <si>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</si>
  <si>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</si>
  <si>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</si>
  <si>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</si>
  <si>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</si>
  <si>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</si>
  <si>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</si>
  <si>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</si>
  <si>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</si>
  <si>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</si>
  <si>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</si>
  <si>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</si>
  <si>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</si>
  <si>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</si>
  <si>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</si>
  <si>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</si>
  <si>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</si>
  <si>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</si>
  <si>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</si>
  <si>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</si>
  <si>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</si>
  <si>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</si>
  <si>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</si>
  <si>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</si>
  <si>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</si>
  <si>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</si>
  <si>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</si>
  <si>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</si>
  <si>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</si>
  <si>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</si>
  <si>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</si>
  <si>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</si>
  <si>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</si>
  <si>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</si>
  <si>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</si>
  <si>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</si>
  <si>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</si>
  <si>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</si>
  <si>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</si>
  <si>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</si>
  <si>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</si>
  <si>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</si>
  <si>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</si>
  <si>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</si>
  <si>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</si>
  <si>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</si>
  <si>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</si>
  <si>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</si>
  <si>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</si>
  <si>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</si>
  <si>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</si>
  <si>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</si>
  <si>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</si>
  <si>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</si>
  <si>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</si>
  <si>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</si>
  <si>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</si>
  <si>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</si>
  <si>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</si>
  <si>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</si>
  <si>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</si>
  <si>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</si>
  <si>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</si>
  <si>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</si>
  <si>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</si>
  <si>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</si>
  <si>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</si>
  <si>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</si>
  <si>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</si>
  <si>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</si>
  <si>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</si>
  <si>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</si>
  <si>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</si>
  <si>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</si>
  <si>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</si>
  <si>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</si>
  <si>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</si>
  <si>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</si>
  <si>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</si>
  <si>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</si>
  <si>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</si>
  <si>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</si>
  <si>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</si>
  <si>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</si>
  <si>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</si>
  <si>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</si>
  <si>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</si>
  <si>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</si>
  <si>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</si>
  <si>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</si>
  <si>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</si>
  <si>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</si>
  <si>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</si>
  <si>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</si>
  <si>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</si>
  <si>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</si>
  <si>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</si>
  <si>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</si>
  <si>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</si>
  <si>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</si>
  <si>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</si>
  <si>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</si>
  <si>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</si>
  <si>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</si>
  <si>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</si>
  <si>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</si>
  <si>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</si>
  <si>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</si>
  <si>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</si>
  <si>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</si>
  <si>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</si>
  <si>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</si>
  <si>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</si>
  <si>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</si>
  <si>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</si>
  <si>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</si>
  <si>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</si>
  <si>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</si>
  <si>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</si>
  <si>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</si>
  <si>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</si>
  <si>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</si>
  <si>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</si>
  <si>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</si>
  <si>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</si>
  <si>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</si>
  <si>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</si>
  <si>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</si>
  <si>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</si>
  <si>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</si>
  <si>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</si>
  <si>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</si>
  <si>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</si>
  <si>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</si>
  <si>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</si>
  <si>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</si>
  <si>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</si>
  <si>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</si>
  <si>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</si>
  <si>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</si>
  <si>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</si>
  <si>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</si>
  <si>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</si>
  <si>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</si>
  <si>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</si>
  <si>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</si>
  <si>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</si>
  <si>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</si>
  <si>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</si>
  <si>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</si>
  <si>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</si>
  <si>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</si>
  <si>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</si>
  <si>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</si>
  <si>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</si>
  <si>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</si>
  <si>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</si>
  <si>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</si>
  <si>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</si>
  <si>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</si>
  <si>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</si>
  <si>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</si>
  <si>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</si>
  <si>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</si>
  <si>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</si>
  <si>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</si>
  <si>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</si>
  <si>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</si>
  <si>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</si>
  <si>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</si>
  <si>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</si>
  <si>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</si>
  <si>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</si>
  <si>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</si>
  <si>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</si>
  <si>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</si>
  <si>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</si>
  <si>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</si>
  <si>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</si>
  <si>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</si>
  <si>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</si>
  <si>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</si>
  <si>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</si>
  <si>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</si>
  <si>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</si>
  <si>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</si>
  <si>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</si>
  <si>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</si>
  <si>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</si>
  <si>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</si>
  <si>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</si>
  <si>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</si>
  <si>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</si>
  <si>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</si>
  <si>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</si>
  <si>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</si>
  <si>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</si>
  <si>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</si>
  <si>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</si>
  <si>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</si>
  <si>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</si>
  <si>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</si>
  <si>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</si>
  <si>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</si>
  <si>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</si>
  <si>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</si>
  <si>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</si>
  <si>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</si>
  <si>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</si>
  <si>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</si>
  <si>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</si>
  <si>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</si>
  <si>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</si>
  <si>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</si>
  <si>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</si>
  <si>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</si>
  <si>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</si>
  <si>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</si>
  <si>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</si>
  <si>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</si>
  <si>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</si>
  <si>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</si>
  <si>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</si>
  <si>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</si>
  <si>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</si>
  <si>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</si>
  <si>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</si>
  <si>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</si>
  <si>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</si>
  <si>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</si>
  <si>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</si>
  <si>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</si>
  <si>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</si>
  <si>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</si>
  <si>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</si>
  <si>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</si>
  <si>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</si>
  <si>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</si>
  <si>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</si>
  <si>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</si>
  <si>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</si>
  <si>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</si>
  <si>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</si>
  <si>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</si>
  <si>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</si>
  <si>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</si>
  <si>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</si>
  <si>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</si>
  <si>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</si>
  <si>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</si>
  <si>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</si>
  <si>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</si>
  <si>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</si>
  <si>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</si>
  <si>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</si>
  <si>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</si>
  <si>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</si>
  <si>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</si>
  <si>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</si>
  <si>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</si>
  <si>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</si>
  <si>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</si>
  <si>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</si>
  <si>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</si>
  <si>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</si>
  <si>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</si>
  <si>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</si>
  <si>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</si>
  <si>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</si>
  <si>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</si>
  <si>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</si>
  <si>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</si>
  <si>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</si>
  <si>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</si>
  <si>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</si>
  <si>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</si>
  <si>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</si>
  <si>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</si>
  <si>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</si>
  <si>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</si>
  <si>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</si>
  <si>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</si>
  <si>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</si>
  <si>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</si>
  <si>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</si>
  <si>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</si>
  <si>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</si>
  <si>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</si>
  <si>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</si>
  <si>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</si>
  <si>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</si>
  <si>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</si>
  <si>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</si>
  <si>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</si>
  <si>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</si>
  <si>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</si>
  <si>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</si>
  <si>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</si>
  <si>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</si>
  <si>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</si>
  <si>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</si>
  <si>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</si>
  <si>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</si>
  <si>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</si>
  <si>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</si>
  <si>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</si>
  <si>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</si>
  <si>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</si>
  <si>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</si>
  <si>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</si>
  <si>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</si>
  <si>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</si>
  <si>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</si>
  <si>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</si>
  <si>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</si>
  <si>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</si>
  <si>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</si>
  <si>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</si>
  <si>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</si>
  <si>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</si>
  <si>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</si>
  <si>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</si>
  <si>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</si>
  <si>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</si>
  <si>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</si>
  <si>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</si>
  <si>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</si>
  <si>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</si>
  <si>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</si>
  <si>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</si>
  <si>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</si>
  <si>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</si>
  <si>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</si>
  <si>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</si>
  <si>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</si>
  <si>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</si>
  <si>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</si>
  <si>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</si>
  <si>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</si>
  <si>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</si>
  <si>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</si>
  <si>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</si>
  <si>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</si>
  <si>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</si>
  <si>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</si>
  <si>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</si>
  <si>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</si>
  <si>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</si>
  <si>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</si>
  <si>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</si>
  <si>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</si>
  <si>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</si>
  <si>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</si>
  <si>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</si>
  <si>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</si>
  <si>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</si>
  <si>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</si>
  <si>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</si>
  <si>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</si>
  <si>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</si>
  <si>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</si>
  <si>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</si>
  <si>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</si>
  <si>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</si>
  <si>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</si>
  <si>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</si>
  <si>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</si>
  <si>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</si>
  <si>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</si>
  <si>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</si>
  <si>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</si>
  <si>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</si>
  <si>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</si>
  <si>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</si>
  <si>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</si>
  <si>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</si>
  <si>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</si>
  <si>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</si>
  <si>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</si>
  <si>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</si>
  <si>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</si>
  <si>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</si>
  <si>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</si>
  <si>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</si>
  <si>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</si>
  <si>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</si>
  <si>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</si>
  <si>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</si>
  <si>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</si>
  <si>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</si>
  <si>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</si>
  <si>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</si>
  <si>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</si>
  <si>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</si>
  <si>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</si>
  <si>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</si>
  <si>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</si>
  <si>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</si>
  <si>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</si>
  <si>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</si>
  <si>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</si>
  <si>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</si>
  <si>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</si>
  <si>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</si>
  <si>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</si>
  <si>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</si>
  <si>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</si>
  <si>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</si>
  <si>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</si>
  <si>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</si>
  <si>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</si>
  <si>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</si>
  <si>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</si>
  <si>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</si>
  <si>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</si>
  <si>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</si>
  <si>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</si>
  <si>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</si>
  <si>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</si>
  <si>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</si>
  <si>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</si>
  <si>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</si>
  <si>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</si>
  <si>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</si>
  <si>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</si>
  <si>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</si>
  <si>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</si>
  <si>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</si>
  <si>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</si>
  <si>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</si>
  <si>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</si>
  <si>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</si>
  <si>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</si>
  <si>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</si>
  <si>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</si>
  <si>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</si>
  <si>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</si>
  <si>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</si>
  <si>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</si>
  <si>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</si>
  <si>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</si>
  <si>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</si>
  <si>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</si>
  <si>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</si>
  <si>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</si>
  <si>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</si>
  <si>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</si>
  <si>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</si>
  <si>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</si>
  <si>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</si>
  <si>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</si>
  <si>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</si>
  <si>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</si>
  <si>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</si>
  <si>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</si>
  <si>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</si>
  <si>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</si>
  <si>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</si>
  <si>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</si>
  <si>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</si>
  <si>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</si>
  <si>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</si>
  <si>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</si>
  <si>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</si>
  <si>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</si>
  <si>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</si>
  <si>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</si>
  <si>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</si>
  <si>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</si>
  <si>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</si>
  <si>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</si>
  <si>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</si>
  <si>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</si>
  <si>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</si>
  <si>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</si>
  <si>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</si>
  <si>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</si>
  <si>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</si>
  <si>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</si>
  <si>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</si>
  <si>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</si>
  <si>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</si>
  <si>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</si>
  <si>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</si>
  <si>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</si>
  <si>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</si>
  <si>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</si>
  <si>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</si>
  <si>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</si>
  <si>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</si>
  <si>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</si>
  <si>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</si>
  <si>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</si>
  <si>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</si>
  <si>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</si>
  <si>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</si>
  <si>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</si>
  <si>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</si>
  <si>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</si>
  <si>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</si>
  <si>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</si>
  <si>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</si>
  <si>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</si>
  <si>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</si>
  <si>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</si>
  <si>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</si>
  <si>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</si>
  <si>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</si>
  <si>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</si>
  <si>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</si>
  <si>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</si>
  <si>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</si>
  <si>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</si>
  <si>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</si>
  <si>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</si>
  <si>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</si>
  <si>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</si>
  <si>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</si>
  <si>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</si>
  <si>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</si>
  <si>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</si>
  <si>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</si>
  <si>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</si>
  <si>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</si>
  <si>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</si>
  <si>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</si>
  <si>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</si>
  <si>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</si>
  <si>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</si>
  <si>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</si>
  <si>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</si>
  <si>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</si>
  <si>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</si>
  <si>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</si>
  <si>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</si>
  <si>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</si>
  <si>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</si>
  <si>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</si>
  <si>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</si>
  <si>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</si>
  <si>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</si>
  <si>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</si>
  <si>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</si>
  <si>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</si>
  <si>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</si>
  <si>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</si>
  <si>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</si>
  <si>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</si>
  <si>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</si>
  <si>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</si>
  <si>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</si>
  <si>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</si>
  <si>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</si>
  <si>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</si>
  <si>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</si>
  <si>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</si>
  <si>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</si>
  <si>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</si>
  <si>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</si>
  <si>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</si>
  <si>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</si>
  <si>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</si>
  <si>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</si>
  <si>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</si>
  <si>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</si>
  <si>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</si>
  <si>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</si>
  <si>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</si>
  <si>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</si>
  <si>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</si>
  <si>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</si>
  <si>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</si>
  <si>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</si>
  <si>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</si>
  <si>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</si>
  <si>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</si>
  <si>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</si>
  <si>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</si>
  <si>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</si>
  <si>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</si>
  <si>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</si>
  <si>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</si>
  <si>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</si>
  <si>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</si>
  <si>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</si>
  <si>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</si>
  <si>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</si>
  <si>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</si>
  <si>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</si>
  <si>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</si>
  <si>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</si>
  <si>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</si>
  <si>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</si>
  <si>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</si>
  <si>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</si>
  <si>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</si>
  <si>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</si>
  <si>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</si>
  <si>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</si>
  <si>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</si>
  <si>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</si>
  <si>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</si>
  <si>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</si>
  <si>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</si>
  <si>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</si>
  <si>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</si>
  <si>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</si>
  <si>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</si>
  <si>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</si>
  <si>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</si>
  <si>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</si>
  <si>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</si>
  <si>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</si>
  <si>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</si>
  <si>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</si>
  <si>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</si>
  <si>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</si>
  <si>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</si>
  <si>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</si>
  <si>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</si>
  <si>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</si>
  <si>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</si>
  <si>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</si>
  <si>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</si>
  <si>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</si>
  <si>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</si>
  <si>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</si>
  <si>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</si>
  <si>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</si>
  <si>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</si>
  <si>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</si>
  <si>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</si>
  <si>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</si>
  <si>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</si>
  <si>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</si>
  <si>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</si>
  <si>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</si>
  <si>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</si>
  <si>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</si>
  <si>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</si>
  <si>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</si>
  <si>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</si>
  <si>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</si>
  <si>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</si>
  <si>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</si>
  <si>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</si>
  <si>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</si>
  <si>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</si>
  <si>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</si>
  <si>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</si>
  <si>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</si>
  <si>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</si>
  <si>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</si>
  <si>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</si>
  <si>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</si>
  <si>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</si>
  <si>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</si>
  <si>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</si>
  <si>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</si>
  <si>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</si>
  <si>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</si>
  <si>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</si>
  <si>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</si>
  <si>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</si>
  <si>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</si>
  <si>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</si>
  <si>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</si>
  <si>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</si>
  <si>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</si>
  <si>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</si>
  <si>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</si>
  <si>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</si>
  <si>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</si>
  <si>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</si>
  <si>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</si>
  <si>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</si>
  <si>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</si>
  <si>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</si>
  <si>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</si>
  <si>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</si>
  <si>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</si>
  <si>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</si>
  <si>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</si>
  <si>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</si>
  <si>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</si>
  <si>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</si>
  <si>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</si>
  <si>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</si>
  <si>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</si>
  <si>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</si>
  <si>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</si>
  <si>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</si>
  <si>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</si>
  <si>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</si>
  <si>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</si>
  <si>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</si>
  <si>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</si>
  <si>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</si>
  <si>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</si>
  <si>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</si>
  <si>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</si>
  <si>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</si>
  <si>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</si>
  <si>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</si>
  <si>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</si>
  <si>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</si>
  <si>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</si>
  <si>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</si>
  <si>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</si>
  <si>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</si>
  <si>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</si>
  <si>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</si>
  <si>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</si>
  <si>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</si>
  <si>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</si>
  <si>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</si>
  <si>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</si>
  <si>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</si>
  <si>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</si>
  <si>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</si>
  <si>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</si>
  <si>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</si>
  <si>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</si>
  <si>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</si>
  <si>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</si>
  <si>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</si>
  <si>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</si>
  <si>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</si>
  <si>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</si>
  <si>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</si>
  <si>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</si>
  <si>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</si>
  <si>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</si>
  <si>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</si>
  <si>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</si>
  <si>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</si>
  <si>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</si>
  <si>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</si>
  <si>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</si>
  <si>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</si>
  <si>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</si>
  <si>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</si>
  <si>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</si>
  <si>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</si>
  <si>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</si>
  <si>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</si>
  <si>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</si>
  <si>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</si>
  <si>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</si>
  <si>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</si>
  <si>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</si>
  <si>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</si>
  <si>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</si>
  <si>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</si>
  <si>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</si>
  <si>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</si>
  <si>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</si>
  <si>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</si>
  <si>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</si>
  <si>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</si>
  <si>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</si>
  <si>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</si>
  <si>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</si>
  <si>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</si>
  <si>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</si>
  <si>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</si>
  <si>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</si>
  <si>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</si>
  <si>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</si>
  <si>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</si>
  <si>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</si>
  <si>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</si>
  <si>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</si>
  <si>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</si>
  <si>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</si>
  <si>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</si>
  <si>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</si>
  <si>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</si>
  <si>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</si>
  <si>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</si>
  <si>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</si>
  <si>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</si>
  <si>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</si>
  <si>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</si>
  <si>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</si>
  <si>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</si>
  <si>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</si>
  <si>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</si>
  <si>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</si>
  <si>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</si>
  <si>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</si>
  <si>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</si>
  <si>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</si>
  <si>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</si>
  <si>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</si>
  <si>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</si>
  <si>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</si>
  <si>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</si>
  <si>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</si>
  <si>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</si>
  <si>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</si>
  <si>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</si>
  <si>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</si>
  <si>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</si>
  <si>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</si>
  <si>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</si>
  <si>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</si>
  <si>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</si>
  <si>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</si>
  <si>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</si>
  <si>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</si>
  <si>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</si>
  <si>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</si>
  <si>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</si>
  <si>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</si>
  <si>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</si>
  <si>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</si>
  <si>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</si>
  <si>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</si>
  <si>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</si>
  <si>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</si>
  <si>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</si>
  <si>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</si>
  <si>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</si>
  <si>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</si>
  <si>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</si>
  <si>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</si>
  <si>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</si>
  <si>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</si>
  <si>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</si>
  <si>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</si>
  <si>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</si>
  <si>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</si>
  <si>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</si>
  <si>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</si>
  <si>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</si>
  <si>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</si>
  <si>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</si>
  <si>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</si>
  <si>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</si>
  <si>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</si>
  <si>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</si>
  <si>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</si>
  <si>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</si>
  <si>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</si>
  <si>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</si>
  <si>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</si>
  <si>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</si>
  <si>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</si>
  <si>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</si>
  <si>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</si>
  <si>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</si>
  <si>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</si>
  <si>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</si>
  <si>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</si>
  <si>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</si>
  <si>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</si>
  <si>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</si>
  <si>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</si>
  <si>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</si>
  <si>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</si>
  <si>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</si>
  <si>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</si>
  <si>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</si>
  <si>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</si>
  <si>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</si>
  <si>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</si>
  <si>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</si>
  <si>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</si>
  <si>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</si>
  <si>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</si>
  <si>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</si>
  <si>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</si>
  <si>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</si>
  <si>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</si>
  <si>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</si>
  <si>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</si>
  <si>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</si>
  <si>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</si>
  <si>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</si>
  <si>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</si>
  <si>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</si>
  <si>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</si>
  <si>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</si>
  <si>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</si>
  <si>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</si>
  <si>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</si>
  <si>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</si>
  <si>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</si>
  <si>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</si>
  <si>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</si>
  <si>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</si>
  <si>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</si>
  <si>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</si>
  <si>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</si>
  <si>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</si>
  <si>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</si>
  <si>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</si>
  <si>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</si>
  <si>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</si>
  <si>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</si>
  <si>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</si>
  <si>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</si>
  <si>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</si>
  <si>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</si>
  <si>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</si>
  <si>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</si>
  <si>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</si>
  <si>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</si>
  <si>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</si>
  <si>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</si>
  <si>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</si>
  <si>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</si>
  <si>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</si>
  <si>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</si>
  <si>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</si>
  <si>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</si>
  <si>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</si>
  <si>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</si>
  <si>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</si>
  <si>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</si>
  <si>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</si>
  <si>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</si>
  <si>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</si>
  <si>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</si>
  <si>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</si>
  <si>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</si>
  <si>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</si>
  <si>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</si>
  <si>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</si>
  <si>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</si>
  <si>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</si>
  <si>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</si>
  <si>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</si>
  <si>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</si>
  <si>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</si>
  <si>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</si>
  <si>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</si>
  <si>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</si>
  <si>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</si>
  <si>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</si>
  <si>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</si>
  <si>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</si>
  <si>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</si>
  <si>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</si>
  <si>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</si>
  <si>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</si>
  <si>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</si>
  <si>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</si>
  <si>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</si>
  <si>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</si>
  <si>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</si>
  <si>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</si>
  <si>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</si>
  <si>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</si>
  <si>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</si>
  <si>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</si>
  <si>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</si>
  <si>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</si>
  <si>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</si>
  <si>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</si>
  <si>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</si>
  <si>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</si>
  <si>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</si>
  <si>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</si>
  <si>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</si>
  <si>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</si>
  <si>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</si>
  <si>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</si>
  <si>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</si>
  <si>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</si>
  <si>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</si>
  <si>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</si>
  <si>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</si>
  <si>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</si>
  <si>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</si>
  <si>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</si>
  <si>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</si>
  <si>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</si>
  <si>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</si>
  <si>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</si>
  <si>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</si>
  <si>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</si>
  <si>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</si>
  <si>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</si>
  <si>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</si>
  <si>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</si>
  <si>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</si>
  <si>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</si>
  <si>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</si>
  <si>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</si>
  <si>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</si>
  <si>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</si>
  <si>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</si>
  <si>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</si>
  <si>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</si>
  <si>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</si>
  <si>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</si>
  <si>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</si>
  <si>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</si>
  <si>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</si>
  <si>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</si>
  <si>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</si>
  <si>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</si>
  <si>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</si>
  <si>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</si>
  <si>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</si>
  <si>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</si>
  <si>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</si>
  <si>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</si>
  <si>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</si>
  <si>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</si>
  <si>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</si>
  <si>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</si>
  <si>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</si>
  <si>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</si>
  <si>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</si>
  <si>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</si>
  <si>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</si>
  <si>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</si>
  <si>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</si>
  <si>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</si>
  <si>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</si>
  <si>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</si>
  <si>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</si>
  <si>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</si>
  <si>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</si>
  <si>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</si>
  <si>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</si>
  <si>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</si>
  <si>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</si>
  <si>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</si>
  <si>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</si>
  <si>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</si>
  <si>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</si>
  <si>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</si>
  <si>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</si>
  <si>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</si>
  <si>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</si>
  <si>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</si>
  <si>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</si>
  <si>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</si>
  <si>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</si>
  <si>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</si>
  <si>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</si>
  <si>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</si>
  <si>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</si>
  <si>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</si>
  <si>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</si>
  <si>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</si>
  <si>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</si>
  <si>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</si>
  <si>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</si>
  <si>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</si>
  <si>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</si>
  <si>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</si>
  <si>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</si>
  <si>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</si>
  <si>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</si>
  <si>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</si>
  <si>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</si>
  <si>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</si>
  <si>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</si>
  <si>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</si>
  <si>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</si>
  <si>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</si>
  <si>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</si>
  <si>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</si>
  <si>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</si>
  <si>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</si>
  <si>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</si>
  <si>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</si>
  <si>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</si>
  <si>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</si>
  <si>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</si>
  <si>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</si>
  <si>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</si>
  <si>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</si>
  <si>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</si>
  <si>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</si>
  <si>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</si>
  <si>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</si>
  <si>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</si>
  <si>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</si>
  <si>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</si>
  <si>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</si>
  <si>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</si>
  <si>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</si>
  <si>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</si>
  <si>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</si>
  <si>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</si>
  <si>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</si>
  <si>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</si>
  <si>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</si>
  <si>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</si>
  <si>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</si>
  <si>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</si>
  <si>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</si>
  <si>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</si>
  <si>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</si>
  <si>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</si>
  <si>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</si>
  <si>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</si>
  <si>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</si>
  <si>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</si>
  <si>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</si>
  <si>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</si>
  <si>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</si>
  <si>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</si>
  <si>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</si>
  <si>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</si>
  <si>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</si>
  <si>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</si>
  <si>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</si>
  <si>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</si>
  <si>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</si>
  <si>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</si>
  <si>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</si>
  <si>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</si>
  <si>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</si>
  <si>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</si>
  <si>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</si>
  <si>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</si>
  <si>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</si>
  <si>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</si>
  <si>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</si>
  <si>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</si>
  <si>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</si>
  <si>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</si>
  <si>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</si>
  <si>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</si>
  <si>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</si>
  <si>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</si>
  <si>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</si>
  <si>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</si>
  <si>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</si>
  <si>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</si>
  <si>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</si>
  <si>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</si>
  <si>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</si>
  <si>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</si>
  <si>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</si>
  <si>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</si>
  <si>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</si>
  <si>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</si>
  <si>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</si>
  <si>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</si>
  <si>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</si>
  <si>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</si>
  <si>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</si>
  <si>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</si>
  <si>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</si>
  <si>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</si>
  <si>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</si>
  <si>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</si>
  <si>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</si>
  <si>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</si>
  <si>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</si>
  <si>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</si>
  <si>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</si>
  <si>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</si>
  <si>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</si>
  <si>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</si>
  <si>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</si>
  <si>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</si>
  <si>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</si>
  <si>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</si>
  <si>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</si>
  <si>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</si>
  <si>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</si>
  <si>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</si>
  <si>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</si>
  <si>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</si>
  <si>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</si>
  <si>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</si>
  <si>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</si>
  <si>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</si>
  <si>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</si>
  <si>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</si>
  <si>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</si>
  <si>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</si>
  <si>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</si>
  <si>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</si>
  <si>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</si>
  <si>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</si>
  <si>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</si>
  <si>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</si>
  <si>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</si>
  <si>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</si>
  <si>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</si>
  <si>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</si>
  <si>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</si>
  <si>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</si>
  <si>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</si>
  <si>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</si>
  <si>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</si>
  <si>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</si>
  <si>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</si>
  <si>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</si>
  <si>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</si>
  <si>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</si>
  <si>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</si>
  <si>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</si>
  <si>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</si>
  <si>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</si>
  <si>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</si>
  <si>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</si>
  <si>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</si>
  <si>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</si>
  <si>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</si>
  <si>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</si>
  <si>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</si>
  <si>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</si>
  <si>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</si>
  <si>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</si>
  <si>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</si>
  <si>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</si>
  <si>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</si>
  <si>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</si>
  <si>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</si>
  <si>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</si>
  <si>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</si>
  <si>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</si>
  <si>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</si>
  <si>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</si>
  <si>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</si>
  <si>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</si>
  <si>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</si>
  <si>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</si>
  <si>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</si>
  <si>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</si>
  <si>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</si>
  <si>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</si>
  <si>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</si>
  <si>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</si>
  <si>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</si>
  <si>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</si>
  <si>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</si>
  <si>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</si>
  <si>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</si>
  <si>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</si>
  <si>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</si>
  <si>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</si>
  <si>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</si>
  <si>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</si>
  <si>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</si>
  <si>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</si>
  <si>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</si>
  <si>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</si>
  <si>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</si>
  <si>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</si>
  <si>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</si>
  <si>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</si>
  <si>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</si>
  <si>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</si>
  <si>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</si>
  <si>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</si>
  <si>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</si>
  <si>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</si>
  <si>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</si>
  <si>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</si>
  <si>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</si>
  <si>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</si>
  <si>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</si>
  <si>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</si>
  <si>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</si>
  <si>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</si>
  <si>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</si>
  <si>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</si>
  <si>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</si>
  <si>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</si>
  <si>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</si>
  <si>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</si>
  <si>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</si>
  <si>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</si>
  <si>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</si>
  <si>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</si>
  <si>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</si>
  <si>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</si>
  <si>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</si>
  <si>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</si>
  <si>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</si>
  <si>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</si>
  <si>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</si>
  <si>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</si>
  <si>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</si>
  <si>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</si>
  <si>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</si>
  <si>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</si>
  <si>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</si>
  <si>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</si>
  <si>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</si>
  <si>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</si>
  <si>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</si>
  <si>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</si>
  <si>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</si>
  <si>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</si>
  <si>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</si>
  <si>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</si>
  <si>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</si>
  <si>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</si>
  <si>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</si>
  <si>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</si>
  <si>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</si>
  <si>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</si>
  <si>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</si>
  <si>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</si>
  <si>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</si>
  <si>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</si>
  <si>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</si>
  <si>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</si>
  <si>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</si>
  <si>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</si>
  <si>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</si>
  <si>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</si>
  <si>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</si>
  <si>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</si>
  <si>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</si>
  <si>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</si>
  <si>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</si>
  <si>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</si>
  <si>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</si>
  <si>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</si>
  <si>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</si>
  <si>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</si>
  <si>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</si>
  <si>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</si>
  <si>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</si>
  <si>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</si>
  <si>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</si>
  <si>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</si>
  <si>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</si>
  <si>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</si>
  <si>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</si>
  <si>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</si>
  <si>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</si>
  <si>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</si>
  <si>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</si>
  <si>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</si>
  <si>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</si>
  <si>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</si>
  <si>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</si>
  <si>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</si>
  <si>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</si>
  <si>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</si>
  <si>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</si>
  <si>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</si>
  <si>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</si>
  <si>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</si>
  <si>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</si>
  <si>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</si>
  <si>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</si>
  <si>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</si>
  <si>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</si>
  <si>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</si>
  <si>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</si>
  <si>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</si>
  <si>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</si>
  <si>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</si>
  <si>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</si>
  <si>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</si>
  <si>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</si>
  <si>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</si>
  <si>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</si>
  <si>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</si>
  <si>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</si>
  <si>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</si>
  <si>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</si>
  <si>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</si>
  <si>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</si>
  <si>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</si>
  <si>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</si>
  <si>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</si>
  <si>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</si>
  <si>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</si>
  <si>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</si>
  <si>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</si>
  <si>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</si>
  <si>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</si>
  <si>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</si>
  <si>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</si>
  <si>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</si>
  <si>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</si>
  <si>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</si>
  <si>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</si>
  <si>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</si>
  <si>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</si>
  <si>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</si>
  <si>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</si>
  <si>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</si>
  <si>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</si>
  <si>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</si>
  <si>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</si>
  <si>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</si>
  <si>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</si>
  <si>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</si>
  <si>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</si>
  <si>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</si>
  <si>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</si>
  <si>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</si>
  <si>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</si>
  <si>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</si>
  <si>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</si>
  <si>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</si>
  <si>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</si>
  <si>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</si>
  <si>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</si>
  <si>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</si>
  <si>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</si>
  <si>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</si>
  <si>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</si>
  <si>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</si>
  <si>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</si>
  <si>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</si>
  <si>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</si>
  <si>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</si>
  <si>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</si>
  <si>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</si>
  <si>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</si>
  <si>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</si>
  <si>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</si>
  <si>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</si>
  <si>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</si>
  <si>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</si>
  <si>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</si>
  <si>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</si>
  <si>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</si>
  <si>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</si>
  <si>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</si>
  <si>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</si>
  <si>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</si>
  <si>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</si>
  <si>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</si>
  <si>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</si>
  <si>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</si>
  <si>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</si>
  <si>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</si>
  <si>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</si>
  <si>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</si>
  <si>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</si>
  <si>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</si>
  <si>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</si>
  <si>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</si>
  <si>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</si>
  <si>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</si>
  <si>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</si>
  <si>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</si>
  <si>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</si>
  <si>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</si>
  <si>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</si>
  <si>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</si>
  <si>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</si>
  <si>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</si>
  <si>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</si>
  <si>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</si>
  <si>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</si>
  <si>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</si>
  <si>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</si>
  <si>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</si>
  <si>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</si>
  <si>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</si>
  <si>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</si>
  <si>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</si>
  <si>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</si>
  <si>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</si>
  <si>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</si>
  <si>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</si>
  <si>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</si>
  <si>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</si>
  <si>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</si>
  <si>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</si>
  <si>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</si>
  <si>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</si>
  <si>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</si>
  <si>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</si>
  <si>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</si>
  <si>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</si>
  <si>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</si>
  <si>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</si>
  <si>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</si>
  <si>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</si>
  <si>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</si>
  <si>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</si>
  <si>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</si>
  <si>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</si>
  <si>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</si>
  <si>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</si>
  <si>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</si>
  <si>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</si>
  <si>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</si>
  <si>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</si>
  <si>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</si>
  <si>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</si>
  <si>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</si>
  <si>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</si>
  <si>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</si>
  <si>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</si>
  <si>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</si>
  <si>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</si>
  <si>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</si>
  <si>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</si>
  <si>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</si>
  <si>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</si>
  <si>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</si>
  <si>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</si>
  <si>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</si>
  <si>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</si>
  <si>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</si>
  <si>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</si>
  <si>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</si>
  <si>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</si>
  <si>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</si>
  <si>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</si>
  <si>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</si>
  <si>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</si>
  <si>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</si>
  <si>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</si>
  <si>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</si>
  <si>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</si>
  <si>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</si>
  <si>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</si>
  <si>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</si>
  <si>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</si>
  <si>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</si>
  <si>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</si>
  <si>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</si>
  <si>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</si>
  <si>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</si>
  <si>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</si>
  <si>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</si>
  <si>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</si>
  <si>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</si>
  <si>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</si>
  <si>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</si>
  <si>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</si>
  <si>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</si>
  <si>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</si>
  <si>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</si>
  <si>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</si>
  <si>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</si>
  <si>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</si>
  <si>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</si>
  <si>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</si>
  <si>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</si>
  <si>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</si>
  <si>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</si>
  <si>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</si>
  <si>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</si>
  <si>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</si>
  <si>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</si>
  <si>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</si>
  <si>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</si>
  <si>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</si>
  <si>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</si>
  <si>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</si>
  <si>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</si>
  <si>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</si>
  <si>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</si>
  <si>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</si>
  <si>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</si>
  <si>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</si>
  <si>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</si>
  <si>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</si>
  <si>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</si>
  <si>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</si>
  <si>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</si>
  <si>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</si>
  <si>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</si>
  <si>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</si>
  <si>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</si>
  <si>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</si>
  <si>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</si>
  <si>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</si>
  <si>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</si>
  <si>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</si>
  <si>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</si>
  <si>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</si>
  <si>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</si>
  <si>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</si>
  <si>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</si>
  <si>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</si>
  <si>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</si>
  <si>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</si>
  <si>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</si>
  <si>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</si>
  <si>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</si>
  <si>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</si>
  <si>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</si>
  <si>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</si>
  <si>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</si>
  <si>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</si>
  <si>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</si>
  <si>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</si>
  <si>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</si>
  <si>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</si>
  <si>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</si>
  <si>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</si>
  <si>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</si>
  <si>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</si>
  <si>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</si>
  <si>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</si>
  <si>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</si>
  <si>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</si>
  <si>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</si>
  <si>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</si>
  <si>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</si>
  <si>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</si>
  <si>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</si>
  <si>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</si>
  <si>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</si>
  <si>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</si>
  <si>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</si>
  <si>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</si>
  <si>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</si>
  <si>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</si>
  <si>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</si>
  <si>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</si>
  <si>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</si>
  <si>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</si>
  <si>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</si>
  <si>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</si>
  <si>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</si>
  <si>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</si>
  <si>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</si>
  <si>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</si>
  <si>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</si>
  <si>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</si>
  <si>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</si>
  <si>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</si>
  <si>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</si>
  <si>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</si>
  <si>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</si>
  <si>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</si>
  <si>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</si>
  <si>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</si>
  <si>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</si>
  <si>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</si>
  <si>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</si>
  <si>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</si>
  <si>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</si>
  <si>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</si>
  <si>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</si>
  <si>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</si>
  <si>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</si>
  <si>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</si>
  <si>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</si>
  <si>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</si>
  <si>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</si>
  <si>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</si>
  <si>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</si>
  <si>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</si>
  <si>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</si>
  <si>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</si>
  <si>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</si>
  <si>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</si>
  <si>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</si>
  <si>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</si>
  <si>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</si>
  <si>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</si>
  <si>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</si>
  <si>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</si>
  <si>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</si>
  <si>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</si>
  <si>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</si>
  <si>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</si>
  <si>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</si>
  <si>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</si>
  <si>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</si>
  <si>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</si>
  <si>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</si>
  <si>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</si>
  <si>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</si>
  <si>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</si>
  <si>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</si>
  <si>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</si>
  <si>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</si>
  <si>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</si>
  <si>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</si>
  <si>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</si>
  <si>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</si>
  <si>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</si>
  <si>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</si>
  <si>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</si>
  <si>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</si>
  <si>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</si>
  <si>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</si>
  <si>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</si>
  <si>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</si>
  <si>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</si>
  <si>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</si>
  <si>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</si>
  <si>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</si>
  <si>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</si>
  <si>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</si>
  <si>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</si>
  <si>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</si>
  <si>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</si>
  <si>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</si>
  <si>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</si>
  <si>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</si>
  <si>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</si>
  <si>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</si>
  <si>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</si>
  <si>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</si>
  <si>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</si>
  <si>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</si>
  <si>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</si>
  <si>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</si>
  <si>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</si>
  <si>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</si>
  <si>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</si>
  <si>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</si>
  <si>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</si>
  <si>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</si>
  <si>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</si>
  <si>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</si>
  <si>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</si>
  <si>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</si>
  <si>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</si>
  <si>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</si>
  <si>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</si>
  <si>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</si>
  <si>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</si>
  <si>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</si>
  <si>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</si>
  <si>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</si>
  <si>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</si>
  <si>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</si>
  <si>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</si>
  <si>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</si>
  <si>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</si>
  <si>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</si>
  <si>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</si>
  <si>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</si>
  <si>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</si>
  <si>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</si>
  <si>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</si>
  <si>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</si>
  <si>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</si>
  <si>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</si>
  <si>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</si>
  <si>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</si>
  <si>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</si>
  <si>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</si>
  <si>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</si>
  <si>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</si>
  <si>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</si>
  <si>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</si>
  <si>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</si>
  <si>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</si>
  <si>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</si>
  <si>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</si>
  <si>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</si>
  <si>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</si>
  <si>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</si>
  <si>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</si>
  <si>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</si>
  <si>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</si>
  <si>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</si>
  <si>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</si>
  <si>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</si>
  <si>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</si>
  <si>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</si>
  <si>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</si>
  <si>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</si>
  <si>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</si>
  <si>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</si>
  <si>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</si>
  <si>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</si>
  <si>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</si>
  <si>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</si>
  <si>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</si>
  <si>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</si>
  <si>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</si>
  <si>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</si>
  <si>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</si>
  <si>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</si>
  <si>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</si>
  <si>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</si>
  <si>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</si>
  <si>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</si>
  <si>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</si>
  <si>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</si>
  <si>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</si>
  <si>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</si>
  <si>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</si>
  <si>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</si>
  <si>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</si>
  <si>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</si>
  <si>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</si>
  <si>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</si>
  <si>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</si>
  <si>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</si>
  <si>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</si>
  <si>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</si>
  <si>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</si>
  <si>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</si>
  <si>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</si>
  <si>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</si>
  <si>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</si>
  <si>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</si>
  <si>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</si>
  <si>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</si>
  <si>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</si>
  <si>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</si>
  <si>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</si>
  <si>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</si>
  <si>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</si>
  <si>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</si>
  <si>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</si>
  <si>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</si>
  <si>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</si>
  <si>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</si>
  <si>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</si>
  <si>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</si>
  <si>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</si>
  <si>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</si>
  <si>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</si>
  <si>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</si>
  <si>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</si>
  <si>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</si>
  <si>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</si>
  <si>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</si>
  <si>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</si>
  <si>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</si>
  <si>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</si>
  <si>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</si>
  <si>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</si>
  <si>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</si>
  <si>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</si>
  <si>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</si>
  <si>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</si>
  <si>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</si>
  <si>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</si>
  <si>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</si>
  <si>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</si>
  <si>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</si>
  <si>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</si>
  <si>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</si>
  <si>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</si>
  <si>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</si>
  <si>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</si>
  <si>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</si>
  <si>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</si>
  <si>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</si>
  <si>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</si>
  <si>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</si>
  <si>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</si>
  <si>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</si>
  <si>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</si>
  <si>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</si>
  <si>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</si>
  <si>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</si>
  <si>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</si>
  <si>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</si>
  <si>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</si>
  <si>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</si>
  <si>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</si>
  <si>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</si>
  <si>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</si>
  <si>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</si>
  <si>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</si>
  <si>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</si>
  <si>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</si>
  <si>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</si>
  <si>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</si>
  <si>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</si>
  <si>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</si>
  <si>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</si>
  <si>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</si>
  <si>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</si>
  <si>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</si>
  <si>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</si>
  <si>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</si>
  <si>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</si>
  <si>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</si>
  <si>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</si>
  <si>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</si>
  <si>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</si>
  <si>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</si>
  <si>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</si>
  <si>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</si>
  <si>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</si>
  <si>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</si>
  <si>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</si>
  <si>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</si>
  <si>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</si>
  <si>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</si>
  <si>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</si>
  <si>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</si>
  <si>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</si>
  <si>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</si>
  <si>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</si>
  <si>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</si>
  <si>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</si>
  <si>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</si>
  <si>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</si>
  <si>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</si>
  <si>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</si>
  <si>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</si>
  <si>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</si>
  <si>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</si>
  <si>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</si>
  <si>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</si>
  <si>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</si>
  <si>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</si>
  <si>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</si>
  <si>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</si>
  <si>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</si>
  <si>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</si>
  <si>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</si>
  <si>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</si>
  <si>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</si>
  <si>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</si>
  <si>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</si>
  <si>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</si>
  <si>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</si>
  <si>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</si>
  <si>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</si>
  <si>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</si>
  <si>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</si>
  <si>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</si>
  <si>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</si>
  <si>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</si>
  <si>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</si>
  <si>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</si>
  <si>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</si>
  <si>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</si>
  <si>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</si>
  <si>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</si>
  <si>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</si>
  <si>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</si>
  <si>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</si>
  <si>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</si>
  <si>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</si>
  <si>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</si>
  <si>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</si>
  <si>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</si>
  <si>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</si>
  <si>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</si>
  <si>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</si>
  <si>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</si>
  <si>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</si>
  <si>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</si>
  <si>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</si>
  <si>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</si>
  <si>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</si>
  <si>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</si>
  <si>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</si>
  <si>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</si>
  <si>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</si>
  <si>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</si>
  <si>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</si>
  <si>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</si>
  <si>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</si>
  <si>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</si>
  <si>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</si>
  <si>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</si>
  <si>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</si>
  <si>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</si>
  <si>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</si>
  <si>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</si>
  <si>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</si>
  <si>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</si>
  <si>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</si>
  <si>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</si>
  <si>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</si>
  <si>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</si>
  <si>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</si>
  <si>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</si>
  <si>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</si>
  <si>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</si>
  <si>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</si>
  <si>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</si>
  <si>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</si>
  <si>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</si>
  <si>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</si>
  <si>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</si>
  <si>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</si>
  <si>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</si>
  <si>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</si>
  <si>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</si>
  <si>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</si>
  <si>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</si>
  <si>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</si>
  <si>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</si>
  <si>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</si>
  <si>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</si>
  <si>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</si>
  <si>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</si>
  <si>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</si>
  <si>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</si>
  <si>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</si>
  <si>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</si>
  <si>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</si>
  <si>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</si>
  <si>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</si>
  <si>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</si>
  <si>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</si>
  <si>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</si>
  <si>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</si>
  <si>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</si>
  <si>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</si>
  <si>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</si>
  <si>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</si>
  <si>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</si>
  <si>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</si>
  <si>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</si>
  <si>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</si>
  <si>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</si>
  <si>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</si>
  <si>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</si>
  <si>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</si>
  <si>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</si>
  <si>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</si>
  <si>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</si>
  <si>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</si>
  <si>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</si>
  <si>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</si>
  <si>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</si>
  <si>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</si>
  <si>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</si>
  <si>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</si>
  <si>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</si>
  <si>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</si>
  <si>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</si>
  <si>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</si>
  <si>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</si>
  <si>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</si>
  <si>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</si>
  <si>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</si>
  <si>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</si>
  <si>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</si>
  <si>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</si>
  <si>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</si>
  <si>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</si>
  <si>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</si>
  <si>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</si>
  <si>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</si>
  <si>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</si>
  <si>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</si>
  <si>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</si>
  <si>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</si>
  <si>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</si>
  <si>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</si>
  <si>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</si>
  <si>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</si>
  <si>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</si>
  <si>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</si>
  <si>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</si>
  <si>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</si>
  <si>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</si>
  <si>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</si>
  <si>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</si>
  <si>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</si>
  <si>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</si>
  <si>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</si>
  <si>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</si>
  <si>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</si>
  <si>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</si>
  <si>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</si>
  <si>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</si>
  <si>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</si>
  <si>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</si>
  <si>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</si>
  <si>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</si>
  <si>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</si>
  <si>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</si>
  <si>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</si>
  <si>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</si>
  <si>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</si>
  <si>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</si>
  <si>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</si>
  <si>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</si>
  <si>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</si>
  <si>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</si>
  <si>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</si>
  <si>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</si>
  <si>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</si>
  <si>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</si>
  <si>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</si>
  <si>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</si>
  <si>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</si>
  <si>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</si>
  <si>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</si>
  <si>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</si>
  <si>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</si>
  <si>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</si>
  <si>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</si>
  <si>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</si>
  <si>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</si>
  <si>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</si>
  <si>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</si>
  <si>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</si>
  <si>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</si>
  <si>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</si>
  <si>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</si>
  <si>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</si>
  <si>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</si>
  <si>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</si>
  <si>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</si>
  <si>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</si>
  <si>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</si>
  <si>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</si>
  <si>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</si>
  <si>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</si>
  <si>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</si>
  <si>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</si>
  <si>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</si>
  <si>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</si>
  <si>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</si>
  <si>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</si>
  <si>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</si>
  <si>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</si>
  <si>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</si>
  <si>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</si>
  <si>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</si>
  <si>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</si>
  <si>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</si>
  <si>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</si>
  <si>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</si>
  <si>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</si>
  <si>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</si>
  <si>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</si>
  <si>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</si>
  <si>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</si>
  <si>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</si>
  <si>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</si>
  <si>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</si>
  <si>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</si>
  <si>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</si>
  <si>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</si>
  <si>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</si>
  <si>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</si>
  <si>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</si>
  <si>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</si>
  <si>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</si>
  <si>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</si>
  <si>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</si>
  <si>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</si>
  <si>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</si>
  <si>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</si>
  <si>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</si>
  <si>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</si>
  <si>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</si>
  <si>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</si>
  <si>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</si>
  <si>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</si>
  <si>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</si>
  <si>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</si>
  <si>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</si>
  <si>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</si>
  <si>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</si>
  <si>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</si>
  <si>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</si>
  <si>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</si>
  <si>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</si>
  <si>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</si>
  <si>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</si>
  <si>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</si>
  <si>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</si>
  <si>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</si>
  <si>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</si>
  <si>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</si>
  <si>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</si>
  <si>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</si>
  <si>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</si>
  <si>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</si>
  <si>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</si>
  <si>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</si>
  <si>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</si>
  <si>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</si>
  <si>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</si>
  <si>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</si>
  <si>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</si>
  <si>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</si>
  <si>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</si>
  <si>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</si>
  <si>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</si>
  <si>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</si>
  <si>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</si>
  <si>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</si>
  <si>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</si>
  <si>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</si>
  <si>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</si>
  <si>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</si>
  <si>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</si>
  <si>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</si>
  <si>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</si>
  <si>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</si>
  <si>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</si>
  <si>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</si>
  <si>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</si>
  <si>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</si>
  <si>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</si>
  <si>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</si>
  <si>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</si>
  <si>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</si>
  <si>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</si>
  <si>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</si>
  <si>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</si>
  <si>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</si>
  <si>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</si>
  <si>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</si>
  <si>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</si>
  <si>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</si>
  <si>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</si>
  <si>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</si>
  <si>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</si>
  <si>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</si>
  <si>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</si>
  <si>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</si>
  <si>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</si>
  <si>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</si>
  <si>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</si>
  <si>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</si>
  <si>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</si>
  <si>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</si>
  <si>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</si>
  <si>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</si>
  <si>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</si>
  <si>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</si>
  <si>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</si>
  <si>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</si>
  <si>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</si>
  <si>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</si>
  <si>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</si>
  <si>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</si>
  <si>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</si>
  <si>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</si>
  <si>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</si>
  <si>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</si>
  <si>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</si>
  <si>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</si>
  <si>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</si>
  <si>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</si>
  <si>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</si>
  <si>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</si>
  <si>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</si>
  <si>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</si>
  <si>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</si>
  <si>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</si>
  <si>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</si>
  <si>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</si>
  <si>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</si>
  <si>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</si>
  <si>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</si>
  <si>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</si>
  <si>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</si>
  <si>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</si>
  <si>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</si>
  <si>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</si>
  <si>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</si>
  <si>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</si>
  <si>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</si>
  <si>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</si>
  <si>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</si>
  <si>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</si>
  <si>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</si>
  <si>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</si>
  <si>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</si>
  <si>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</si>
  <si>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</si>
  <si>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</si>
  <si>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</si>
  <si>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</si>
  <si>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</si>
  <si>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</si>
  <si>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</si>
  <si>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</si>
  <si>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</si>
  <si>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</si>
  <si>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</si>
  <si>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</si>
  <si>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</si>
  <si>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</si>
  <si>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</si>
  <si>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</si>
  <si>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</si>
  <si>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</si>
  <si>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</si>
  <si>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</si>
  <si>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</si>
  <si>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</si>
  <si>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</si>
  <si>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</si>
  <si>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</si>
  <si>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</si>
  <si>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</si>
  <si>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</si>
  <si>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</si>
  <si>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</si>
  <si>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</si>
  <si>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</si>
  <si>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</si>
  <si>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</si>
  <si>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</si>
  <si>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</si>
  <si>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</si>
  <si>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</si>
  <si>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</si>
  <si>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</si>
  <si>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</si>
  <si>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</si>
  <si>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</si>
  <si>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</si>
  <si>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</si>
  <si>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</si>
  <si>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</si>
  <si>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</si>
  <si>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</si>
  <si>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</si>
  <si>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</si>
  <si>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</si>
  <si>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</si>
  <si>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</si>
  <si>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</si>
  <si>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</si>
  <si>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</si>
  <si>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</si>
  <si>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</si>
  <si>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</si>
  <si>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</si>
  <si>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</si>
  <si>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</si>
  <si>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</si>
  <si>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</si>
  <si>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</si>
  <si>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</si>
  <si>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</si>
  <si>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</si>
  <si>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</si>
  <si>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</si>
  <si>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</si>
  <si>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</si>
  <si>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</si>
  <si>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</si>
  <si>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</si>
  <si>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</si>
  <si>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</si>
  <si>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</si>
  <si>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</si>
  <si>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</si>
  <si>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</si>
  <si>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</si>
  <si>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</si>
  <si>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</si>
  <si>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</si>
  <si>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</si>
  <si>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</si>
  <si>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</si>
  <si>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</si>
  <si>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</si>
  <si>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</si>
  <si>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</si>
  <si>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</si>
  <si>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</si>
  <si>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</si>
  <si>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</si>
  <si>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</si>
  <si>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</si>
  <si>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</si>
  <si>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</si>
  <si>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</si>
  <si>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</si>
  <si>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</si>
  <si>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</si>
  <si>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</si>
  <si>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</si>
  <si>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</si>
  <si>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</si>
  <si>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</si>
  <si>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</si>
  <si>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</si>
  <si>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</si>
  <si>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</si>
  <si>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</si>
  <si>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</si>
  <si>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</si>
  <si>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</si>
  <si>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</si>
  <si>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</si>
  <si>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</si>
  <si>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</si>
  <si>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</si>
  <si>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</si>
  <si>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</si>
  <si>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</si>
  <si>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</si>
  <si>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</si>
  <si>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</si>
  <si>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</si>
  <si>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</si>
  <si>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</si>
  <si>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</si>
  <si>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</si>
  <si>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</si>
  <si>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</si>
  <si>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</si>
  <si>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</si>
  <si>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</si>
  <si>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</si>
  <si>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</si>
  <si>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</si>
  <si>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</si>
  <si>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</si>
  <si>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</si>
  <si>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</si>
  <si>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</si>
  <si>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</si>
  <si>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</si>
  <si>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</si>
  <si>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</si>
  <si>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</si>
  <si>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</si>
  <si>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</si>
  <si>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</si>
  <si>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</si>
  <si>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</si>
  <si>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</si>
  <si>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</si>
  <si>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</si>
  <si>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</si>
  <si>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</si>
  <si>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</si>
  <si>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</si>
  <si>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</si>
  <si>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</si>
  <si>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</si>
  <si>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</si>
  <si>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</si>
  <si>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</si>
  <si>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</si>
  <si>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</si>
  <si>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</si>
  <si>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</si>
  <si>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</si>
  <si>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</si>
  <si>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</si>
  <si>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</si>
  <si>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</si>
  <si>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</si>
  <si>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</si>
  <si>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</si>
  <si>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</si>
  <si>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</si>
  <si>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</si>
  <si>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</si>
  <si>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</si>
  <si>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</si>
  <si>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</si>
  <si>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</si>
  <si>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</si>
  <si>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</si>
  <si>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</si>
  <si>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</si>
  <si>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</si>
  <si>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</si>
  <si>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</si>
  <si>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</si>
  <si>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</si>
  <si>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</si>
  <si>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</si>
  <si>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</si>
  <si>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</si>
  <si>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</si>
  <si>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</si>
  <si>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</si>
  <si>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</si>
  <si>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</si>
  <si>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</si>
  <si>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</si>
  <si>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</si>
  <si>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</si>
  <si>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</si>
  <si>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</si>
  <si>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</si>
  <si>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</si>
  <si>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</si>
  <si>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</si>
  <si>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</si>
  <si>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</si>
  <si>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</si>
  <si>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</si>
  <si>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</si>
  <si>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</si>
  <si>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</si>
  <si>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</si>
  <si>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</si>
  <si>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</si>
  <si>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</si>
  <si>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</si>
  <si>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</si>
  <si>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</si>
  <si>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</si>
  <si>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</si>
  <si>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</si>
  <si>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</si>
  <si>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</si>
  <si>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</si>
  <si>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</si>
  <si>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</si>
  <si>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</si>
  <si>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</si>
  <si>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</si>
  <si>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</si>
  <si>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</si>
  <si>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</si>
  <si>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</si>
  <si>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</si>
  <si>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</si>
  <si>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</si>
  <si>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</si>
  <si>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</si>
  <si>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</si>
  <si>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</si>
  <si>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</si>
  <si>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</si>
  <si>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</si>
  <si>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</si>
  <si>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</si>
  <si>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</si>
  <si>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</si>
  <si>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</si>
  <si>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</si>
  <si>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</si>
  <si>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</si>
  <si>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</si>
  <si>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</si>
  <si>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</si>
  <si>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</si>
  <si>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</si>
  <si>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</si>
  <si>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</si>
  <si>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</si>
  <si>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</si>
  <si>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</si>
  <si>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</si>
  <si>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</si>
  <si>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</si>
  <si>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</si>
  <si>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</si>
  <si>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</si>
  <si>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</si>
  <si>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</si>
  <si>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</si>
  <si>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</si>
  <si>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</si>
  <si>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</si>
  <si>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</si>
  <si>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</si>
  <si>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</si>
  <si>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</si>
  <si>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</si>
  <si>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</si>
  <si>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</si>
  <si>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</si>
  <si>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</si>
  <si>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</si>
  <si>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</si>
  <si>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</si>
  <si>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</si>
  <si>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</si>
  <si>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</si>
  <si>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</si>
  <si>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</si>
  <si>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</si>
  <si>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</si>
  <si>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</si>
  <si>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</si>
  <si>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</si>
  <si>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</si>
  <si>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</si>
  <si>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</si>
  <si>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</si>
  <si>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</si>
  <si>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</si>
  <si>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</si>
  <si>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</si>
  <si>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</si>
  <si>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</si>
  <si>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</si>
  <si>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</si>
  <si>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</si>
  <si>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</si>
  <si>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</si>
  <si>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</si>
  <si>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</si>
  <si>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</si>
  <si>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</si>
  <si>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</si>
  <si>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</si>
  <si>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</si>
  <si>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</si>
  <si>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</si>
  <si>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</si>
  <si>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</si>
  <si>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</si>
  <si>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</si>
  <si>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</si>
  <si>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</si>
  <si>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</si>
  <si>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</si>
  <si>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</si>
  <si>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</si>
  <si>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</si>
  <si>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</si>
  <si>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</si>
  <si>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</si>
  <si>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</si>
  <si>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</si>
  <si>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</si>
  <si>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</si>
  <si>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</si>
  <si>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</si>
  <si>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</si>
  <si>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</si>
  <si>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</si>
  <si>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</si>
  <si>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</si>
  <si>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</si>
  <si>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</si>
  <si>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</si>
  <si>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</si>
  <si>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</si>
  <si>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</si>
  <si>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</si>
  <si>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</si>
  <si>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</si>
  <si>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</si>
  <si>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</si>
  <si>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</si>
  <si>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</si>
  <si>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</si>
  <si>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</si>
  <si>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</si>
  <si>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</si>
  <si>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</si>
  <si>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</si>
  <si>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</si>
  <si>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</si>
  <si>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</si>
  <si>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</si>
  <si>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</si>
  <si>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</si>
  <si>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</si>
  <si>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</si>
  <si>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</si>
  <si>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</si>
  <si>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</si>
  <si>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</si>
  <si>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</si>
  <si>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</si>
  <si>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</si>
  <si>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</si>
  <si>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</si>
  <si>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</si>
  <si>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</si>
  <si>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</si>
  <si>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</si>
  <si>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</si>
  <si>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</si>
  <si>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</si>
  <si>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</si>
  <si>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</si>
  <si>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</si>
  <si>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</si>
  <si>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</si>
  <si>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</si>
  <si>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</si>
  <si>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</si>
  <si>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</si>
  <si>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</si>
  <si>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</si>
  <si>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</si>
  <si>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</si>
  <si>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</si>
  <si>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</si>
  <si>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</si>
  <si>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</si>
  <si>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</si>
  <si>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</si>
  <si>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</si>
  <si>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</si>
  <si>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</si>
  <si>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</si>
  <si>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</si>
  <si>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</si>
  <si>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</si>
  <si>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</si>
  <si>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</si>
  <si>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</si>
  <si>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</si>
  <si>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</si>
  <si>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</si>
  <si>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</si>
  <si>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</si>
  <si>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</si>
  <si>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</si>
  <si>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</si>
  <si>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</si>
  <si>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</si>
  <si>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</si>
  <si>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</si>
  <si>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</si>
  <si>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</si>
  <si>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</si>
  <si>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</si>
  <si>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</si>
  <si>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</si>
  <si>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</si>
  <si>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</si>
  <si>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</si>
  <si>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</si>
  <si>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</si>
  <si>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</si>
  <si>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</si>
  <si>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</si>
  <si>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</si>
  <si>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</si>
  <si>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</si>
  <si>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</si>
  <si>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</si>
  <si>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</si>
  <si>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</si>
  <si>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</si>
  <si>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</si>
  <si>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</si>
  <si>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</si>
  <si>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</si>
  <si>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</si>
  <si>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</si>
  <si>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</si>
  <si>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</si>
  <si>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</si>
  <si>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</si>
  <si>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</si>
  <si>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</si>
  <si>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</si>
  <si>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</si>
  <si>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</si>
  <si>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</si>
  <si>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</si>
  <si>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</si>
  <si>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</si>
  <si>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</si>
  <si>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</si>
  <si>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</si>
  <si>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</si>
  <si>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</si>
  <si>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</si>
  <si>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</si>
  <si>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</si>
  <si>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</si>
  <si>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</si>
  <si>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</si>
  <si>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</si>
  <si>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</si>
  <si>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</si>
  <si>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</si>
  <si>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</si>
  <si>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</si>
  <si>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</si>
  <si>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</si>
  <si>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</si>
  <si>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</si>
  <si>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</si>
  <si>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</si>
  <si>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</si>
  <si>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</si>
  <si>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</si>
  <si>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</si>
  <si>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</si>
  <si>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</si>
  <si>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</si>
  <si>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</si>
  <si>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</si>
  <si>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</si>
  <si>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</si>
  <si>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</si>
  <si>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</si>
  <si>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</si>
  <si>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</si>
  <si>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</si>
  <si>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</si>
  <si>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</si>
  <si>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</si>
  <si>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</si>
  <si>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</si>
  <si>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</si>
  <si>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</si>
  <si>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</si>
  <si>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</si>
  <si>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</si>
  <si>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</si>
  <si>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</si>
  <si>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</si>
  <si>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</si>
  <si>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</si>
  <si>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</si>
  <si>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</si>
  <si>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</si>
  <si>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</si>
  <si>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</si>
  <si>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</si>
  <si>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</si>
  <si>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</si>
  <si>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</si>
  <si>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</si>
  <si>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</si>
  <si>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</si>
  <si>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</si>
  <si>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</si>
  <si>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</si>
  <si>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</si>
  <si>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</si>
  <si>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</si>
  <si>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</si>
  <si>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</si>
  <si>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</si>
  <si>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</si>
  <si>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</si>
  <si>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</si>
  <si>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</si>
  <si>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</si>
  <si>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</si>
  <si>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</si>
  <si>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</si>
  <si>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</si>
  <si>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</si>
  <si>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</si>
  <si>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</si>
  <si>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</si>
  <si>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</si>
  <si>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</si>
  <si>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</si>
  <si>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</si>
  <si>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</si>
  <si>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</si>
  <si>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</si>
  <si>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</si>
  <si>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</si>
  <si>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</si>
  <si>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</si>
  <si>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</si>
  <si>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</si>
  <si>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</si>
  <si>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</si>
  <si>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</si>
  <si>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</si>
  <si>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</si>
  <si>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</si>
  <si>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</si>
  <si>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</si>
  <si>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</si>
  <si>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</si>
  <si>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</si>
  <si>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</si>
  <si>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</si>
  <si>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</si>
  <si>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</si>
  <si>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</si>
  <si>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</si>
  <si>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</si>
  <si>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</si>
  <si>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</si>
  <si>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</si>
  <si>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</si>
  <si>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</si>
  <si>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</si>
  <si>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</si>
  <si>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</si>
  <si>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</si>
  <si>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</si>
  <si>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</si>
  <si>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</si>
  <si>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</si>
  <si>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</si>
  <si>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</si>
  <si>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</si>
  <si>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</si>
  <si>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</si>
  <si>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</si>
  <si>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</si>
  <si>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</si>
  <si>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</si>
  <si>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</si>
  <si>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</si>
  <si>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</si>
  <si>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</si>
  <si>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</si>
  <si>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</si>
  <si>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</si>
  <si>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</si>
  <si>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</si>
  <si>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</si>
  <si>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</si>
  <si>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</si>
  <si>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</si>
  <si>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</si>
  <si>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</si>
  <si>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</si>
  <si>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</si>
  <si>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</si>
  <si>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</si>
  <si>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</si>
  <si>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</si>
  <si>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</si>
  <si>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</si>
  <si>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</si>
  <si>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</si>
  <si>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</si>
  <si>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</si>
  <si>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</si>
  <si>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</si>
  <si>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</si>
  <si>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</si>
  <si>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</si>
  <si>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</si>
  <si>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</si>
  <si>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</si>
  <si>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</si>
  <si>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</si>
  <si>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</si>
  <si>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</si>
  <si>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</si>
  <si>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</si>
  <si>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</si>
  <si>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</si>
  <si>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</si>
  <si>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</si>
  <si>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</si>
  <si>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</si>
  <si>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</si>
  <si>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</si>
  <si>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</si>
  <si>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</si>
  <si>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</si>
  <si>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</si>
  <si>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</si>
  <si>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</si>
  <si>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</si>
  <si>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</si>
  <si>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</si>
  <si>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</si>
  <si>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</si>
  <si>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</si>
  <si>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</si>
  <si>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</si>
  <si>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</si>
  <si>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</si>
  <si>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</si>
  <si>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</si>
  <si>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</si>
  <si>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</si>
  <si>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</si>
  <si>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</si>
  <si>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</si>
  <si>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</si>
  <si>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</si>
  <si>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</si>
  <si>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</si>
  <si>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</si>
  <si>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</si>
  <si>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</si>
  <si>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</si>
  <si>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</si>
  <si>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</si>
  <si>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</si>
  <si>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</si>
  <si>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</si>
  <si>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</si>
  <si>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</si>
  <si>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</si>
  <si>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</si>
  <si>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</si>
  <si>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</si>
  <si>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</si>
  <si>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</si>
  <si>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</si>
  <si>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</si>
  <si>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</si>
  <si>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</si>
  <si>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</si>
  <si>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</si>
  <si>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</si>
  <si>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</si>
  <si>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</si>
  <si>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</si>
  <si>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</si>
  <si>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</si>
  <si>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</si>
  <si>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</si>
  <si>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</si>
  <si>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</si>
  <si>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</si>
  <si>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</si>
  <si>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</si>
  <si>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</si>
  <si>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</si>
  <si>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</si>
  <si>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</si>
  <si>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</si>
  <si>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</si>
  <si>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</si>
  <si>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</si>
  <si>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</si>
  <si>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</si>
  <si>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</si>
  <si>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</si>
  <si>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</si>
  <si>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</si>
  <si>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</si>
  <si>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</si>
  <si>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</si>
  <si>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</si>
  <si>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</si>
  <si>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</si>
  <si>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</si>
  <si>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</si>
  <si>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</si>
  <si>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</si>
  <si>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</si>
  <si>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</si>
  <si>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</si>
  <si>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</si>
  <si>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</si>
  <si>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</si>
  <si>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</si>
  <si>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</si>
  <si>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</si>
  <si>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</si>
  <si>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</si>
  <si>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</si>
  <si>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</si>
  <si>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</si>
  <si>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</si>
  <si>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</si>
  <si>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</si>
  <si>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</si>
  <si>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</si>
  <si>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</si>
  <si>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</si>
  <si>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</si>
  <si>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</si>
  <si>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</si>
  <si>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</si>
  <si>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</si>
  <si>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</si>
  <si>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</si>
  <si>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</si>
  <si>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</si>
  <si>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</si>
  <si>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</si>
  <si>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</si>
  <si>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</si>
  <si>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</si>
  <si>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</si>
  <si>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</si>
  <si>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</si>
  <si>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</si>
  <si>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</si>
  <si>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</si>
  <si>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</si>
  <si>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</si>
  <si>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</si>
  <si>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</si>
  <si>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</si>
  <si>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</si>
  <si>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</si>
  <si>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</si>
  <si>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</si>
  <si>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</si>
  <si>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</si>
  <si>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</si>
  <si>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</si>
  <si>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</si>
  <si>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</si>
  <si>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</si>
  <si>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</si>
  <si>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</si>
  <si>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</si>
  <si>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</si>
  <si>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</si>
  <si>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</si>
  <si>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</si>
  <si>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</si>
  <si>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</si>
  <si>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</si>
  <si>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</si>
  <si>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</si>
  <si>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</si>
  <si>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</si>
  <si>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</si>
  <si>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</si>
  <si>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</si>
  <si>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</si>
  <si>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</si>
  <si>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</si>
  <si>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</si>
  <si>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</si>
  <si>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</si>
  <si>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</si>
  <si>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</si>
  <si>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</si>
  <si>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</si>
  <si>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</si>
  <si>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</si>
  <si>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</si>
  <si>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</si>
  <si>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</si>
  <si>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</si>
  <si>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</si>
  <si>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</si>
  <si>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</si>
  <si>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</si>
  <si>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</si>
  <si>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</si>
  <si>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</si>
  <si>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</si>
  <si>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</si>
  <si>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</si>
  <si>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</si>
  <si>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</si>
  <si>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</si>
  <si>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</si>
  <si>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</si>
  <si>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</si>
  <si>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</si>
  <si>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</si>
  <si>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</si>
  <si>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</si>
  <si>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</si>
  <si>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</si>
  <si>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</si>
  <si>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</si>
  <si>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</si>
  <si>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</si>
  <si>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</si>
  <si>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</si>
  <si>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</si>
  <si>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</si>
  <si>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</si>
  <si>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</si>
  <si>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</si>
  <si>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</si>
  <si>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</si>
  <si>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</si>
  <si>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</si>
  <si>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</si>
  <si>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</si>
  <si>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</si>
  <si>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</si>
  <si>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</si>
  <si>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</si>
  <si>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</si>
  <si>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</si>
  <si>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</si>
  <si>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</si>
  <si>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</si>
  <si>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</si>
  <si>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</si>
  <si>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</si>
  <si>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</si>
  <si>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</si>
  <si>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</si>
  <si>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</si>
  <si>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</si>
  <si>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</si>
  <si>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</si>
  <si>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</si>
  <si>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</si>
  <si>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</si>
  <si>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</si>
  <si>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</si>
  <si>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</si>
  <si>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</si>
  <si>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</si>
  <si>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</si>
  <si>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</si>
  <si>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</si>
  <si>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</si>
  <si>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</si>
  <si>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</si>
  <si>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</si>
  <si>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</si>
  <si>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</si>
  <si>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</si>
  <si>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</si>
  <si>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</si>
  <si>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</si>
  <si>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</si>
  <si>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</si>
  <si>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</si>
  <si>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</si>
  <si>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</si>
  <si>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</si>
  <si>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</si>
  <si>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</si>
  <si>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</si>
  <si>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</si>
  <si>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</si>
  <si>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</si>
  <si>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</si>
  <si>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</si>
  <si>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</si>
  <si>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</si>
  <si>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</si>
  <si>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</si>
  <si>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</si>
  <si>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</si>
  <si>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</si>
  <si>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</si>
  <si>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</si>
  <si>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</si>
  <si>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</si>
  <si>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</si>
  <si>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</si>
  <si>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</si>
  <si>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</si>
  <si>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</si>
  <si>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</si>
  <si>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</si>
  <si>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</si>
  <si>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</si>
  <si>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</si>
  <si>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</si>
  <si>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</si>
  <si>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</si>
  <si>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</si>
  <si>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</si>
  <si>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</si>
  <si>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</si>
  <si>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</si>
  <si>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</si>
  <si>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</si>
  <si>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</si>
  <si>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</si>
  <si>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</si>
  <si>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</si>
  <si>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</si>
  <si>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</si>
  <si>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</si>
  <si>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</si>
  <si>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</si>
  <si>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</si>
  <si>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</si>
  <si>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</si>
  <si>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</si>
  <si>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</si>
  <si>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</si>
  <si>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</si>
  <si>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</si>
  <si>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</si>
  <si>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</si>
  <si>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</si>
  <si>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</si>
  <si>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</si>
  <si>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</si>
  <si>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</si>
  <si>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</si>
  <si>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</si>
  <si>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</si>
  <si>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</si>
  <si>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</si>
  <si>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</si>
  <si>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</si>
  <si>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</si>
  <si>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</si>
  <si>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</si>
  <si>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</si>
  <si>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</si>
  <si>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</si>
  <si>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</si>
  <si>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</si>
  <si>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</si>
  <si>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</si>
  <si>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</si>
  <si>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</si>
  <si>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</si>
  <si>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</si>
  <si>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</si>
  <si>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</si>
  <si>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</si>
  <si>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</si>
  <si>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</si>
  <si>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</si>
  <si>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</si>
  <si>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</si>
  <si>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</si>
  <si>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</si>
  <si>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</si>
  <si>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</si>
  <si>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</si>
  <si>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</si>
  <si>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</si>
  <si>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</si>
  <si>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</si>
  <si>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</si>
  <si>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</si>
  <si>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</si>
  <si>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</si>
  <si>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</si>
  <si>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</si>
  <si>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</si>
  <si>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</si>
  <si>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</si>
  <si>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</si>
  <si>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</si>
  <si>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</si>
  <si>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</si>
  <si>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</si>
  <si>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</si>
  <si>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</si>
  <si>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</si>
  <si>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</si>
  <si>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</si>
  <si>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</si>
  <si>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</si>
  <si>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</si>
  <si>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</si>
  <si>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</si>
  <si>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</si>
  <si>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</si>
  <si>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</si>
  <si>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</si>
  <si>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</si>
  <si>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</si>
  <si>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</si>
  <si>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</si>
  <si>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</si>
  <si>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</si>
  <si>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</si>
  <si>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</si>
  <si>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</si>
  <si>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</si>
  <si>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</si>
  <si>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</si>
  <si>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</si>
  <si>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</si>
  <si>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</si>
  <si>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</si>
  <si>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</si>
  <si>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</si>
  <si>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</si>
  <si>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</si>
  <si>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</si>
  <si>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</si>
  <si>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</si>
  <si>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</si>
  <si>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</si>
  <si>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</si>
  <si>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</si>
  <si>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</si>
  <si>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</si>
  <si>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</si>
  <si>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</si>
  <si>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</si>
  <si>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</si>
  <si>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</si>
  <si>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</si>
  <si>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</si>
  <si>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</si>
  <si>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</si>
  <si>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</si>
  <si>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</si>
  <si>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</si>
  <si>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</si>
  <si>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</si>
  <si>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</si>
  <si>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</si>
  <si>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</si>
  <si>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</si>
  <si>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</si>
  <si>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</si>
  <si>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</si>
  <si>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</si>
  <si>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</si>
  <si>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</si>
  <si>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</si>
  <si>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</si>
  <si>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</si>
  <si>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</si>
  <si>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</si>
  <si>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</si>
  <si>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</si>
  <si>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</si>
  <si>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</si>
  <si>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</si>
  <si>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</si>
  <si>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</si>
  <si>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</si>
  <si>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</si>
  <si>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</si>
  <si>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</si>
  <si>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</si>
  <si>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</si>
  <si>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</si>
  <si>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</si>
  <si>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</si>
  <si>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</si>
  <si>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</si>
  <si>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</si>
  <si>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</si>
  <si>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</si>
  <si>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</si>
  <si>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</si>
  <si>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</si>
  <si>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</si>
  <si>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</si>
  <si>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</si>
  <si>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</si>
  <si>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</si>
  <si>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</si>
  <si>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</si>
  <si>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</si>
  <si>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</si>
  <si>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</si>
  <si>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</si>
  <si>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</si>
  <si>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</si>
  <si>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</si>
  <si>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</si>
  <si>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</si>
  <si>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</si>
  <si>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</si>
  <si>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</si>
  <si>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</si>
  <si>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</si>
  <si>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</si>
  <si>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</si>
  <si>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</si>
  <si>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</si>
  <si>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</si>
  <si>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</si>
  <si>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</si>
  <si>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</si>
  <si>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</si>
  <si>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</si>
  <si>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</si>
  <si>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</si>
  <si>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</si>
  <si>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</si>
  <si>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</si>
  <si>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</si>
  <si>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</si>
  <si>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</si>
  <si>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</si>
  <si>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</si>
  <si>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</si>
  <si>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</si>
  <si>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</si>
  <si>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</si>
  <si>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</si>
  <si>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</si>
  <si>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</si>
  <si>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</si>
  <si>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</si>
  <si>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</si>
  <si>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</si>
  <si>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</si>
  <si>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</si>
  <si>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</si>
  <si>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</si>
  <si>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</si>
  <si>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</si>
  <si>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</si>
  <si>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</si>
  <si>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</si>
  <si>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</si>
  <si>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</si>
  <si>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</si>
  <si>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</si>
  <si>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</si>
  <si>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</si>
  <si>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</si>
  <si>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</si>
  <si>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</si>
  <si>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</si>
  <si>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</si>
  <si>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</si>
  <si>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</si>
  <si>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</si>
  <si>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</si>
  <si>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</si>
  <si>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</si>
  <si>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</si>
  <si>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</si>
  <si>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</si>
  <si>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</si>
  <si>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</si>
  <si>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</si>
  <si>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</si>
  <si>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</si>
  <si>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</si>
  <si>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</si>
  <si>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</si>
  <si>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</si>
  <si>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</si>
  <si>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</si>
  <si>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</si>
  <si>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</si>
  <si>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</si>
  <si>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</si>
  <si>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</si>
  <si>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</si>
  <si>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</si>
  <si>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</si>
  <si>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</si>
  <si>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</si>
  <si>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</si>
  <si>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</si>
  <si>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</si>
  <si>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</si>
  <si>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</si>
  <si>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</si>
  <si>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</si>
  <si>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</si>
  <si>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</si>
  <si>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</si>
  <si>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</si>
  <si>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</si>
  <si>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</si>
  <si>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</si>
  <si>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</si>
  <si>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</si>
  <si>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</si>
  <si>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</si>
  <si>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</si>
  <si>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</si>
  <si>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</si>
  <si>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</si>
  <si>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</si>
  <si>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</si>
  <si>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</si>
  <si>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</si>
  <si>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</si>
  <si>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</si>
  <si>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</si>
  <si>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</si>
  <si>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</si>
  <si>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</si>
  <si>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</si>
  <si>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</si>
  <si>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</si>
  <si>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</si>
  <si>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</si>
  <si>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</si>
  <si>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</si>
  <si>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</si>
  <si>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</si>
  <si>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</si>
  <si>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</si>
  <si>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</si>
  <si>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</si>
  <si>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</si>
  <si>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</si>
  <si>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</si>
  <si>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</si>
  <si>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</si>
  <si>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</si>
  <si>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</si>
  <si>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</si>
  <si>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</si>
  <si>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</si>
  <si>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</si>
  <si>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</si>
  <si>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</si>
  <si>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</si>
  <si>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</si>
  <si>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</si>
  <si>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</si>
  <si>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</si>
  <si>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</si>
  <si>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</si>
  <si>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</si>
  <si>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</si>
  <si>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</si>
  <si>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</si>
  <si>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</si>
  <si>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</si>
  <si>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</si>
  <si>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</si>
  <si>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</si>
  <si>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</si>
  <si>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</si>
  <si>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</si>
  <si>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</si>
  <si>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</si>
  <si>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</si>
  <si>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</si>
  <si>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</si>
  <si>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</si>
  <si>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</si>
  <si>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</si>
  <si>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</si>
  <si>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</si>
  <si>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</si>
  <si>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</si>
  <si>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</si>
  <si>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</si>
  <si>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</si>
  <si>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</si>
  <si>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</si>
  <si>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</si>
  <si>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</si>
  <si>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</si>
  <si>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</si>
  <si>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</si>
  <si>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</si>
  <si>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</si>
  <si>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</si>
  <si>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</si>
  <si>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</si>
  <si>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</si>
  <si>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</si>
  <si>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</si>
  <si>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</si>
  <si>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</si>
  <si>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</si>
  <si>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</si>
  <si>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</si>
  <si>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</si>
  <si>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</si>
  <si>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</si>
  <si>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</si>
  <si>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</si>
  <si>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</si>
  <si>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</si>
  <si>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</si>
  <si>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</si>
  <si>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</si>
  <si>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</si>
  <si>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</si>
  <si>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</si>
  <si>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</si>
  <si>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</si>
  <si>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</si>
  <si>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</si>
  <si>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</si>
  <si>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</si>
  <si>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</si>
  <si>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</si>
  <si>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</si>
  <si>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</si>
  <si>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</si>
  <si>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</si>
  <si>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</si>
  <si>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</si>
  <si>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</si>
  <si>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</si>
  <si>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</si>
  <si>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</si>
  <si>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</si>
  <si>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</si>
  <si>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</si>
  <si>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</si>
  <si>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</si>
  <si>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</si>
  <si>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</si>
  <si>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</si>
  <si>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</si>
  <si>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</si>
  <si>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</si>
  <si>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</si>
  <si>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</si>
  <si>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</si>
  <si>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</si>
  <si>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</si>
  <si>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</si>
  <si>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</si>
  <si>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</si>
  <si>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</si>
  <si>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</si>
  <si>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</si>
  <si>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</si>
  <si>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</si>
  <si>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</si>
  <si>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</si>
  <si>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</si>
  <si>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</si>
  <si>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</si>
  <si>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</si>
  <si>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</si>
  <si>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</si>
  <si>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</si>
  <si>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</si>
  <si>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</si>
  <si>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</si>
  <si>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</si>
  <si>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</si>
  <si>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</si>
  <si>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</si>
  <si>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</si>
  <si>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</si>
  <si>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</si>
  <si>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</si>
  <si>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</si>
  <si>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</si>
  <si>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</si>
  <si>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</si>
  <si>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</si>
  <si>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</si>
  <si>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</si>
  <si>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</si>
  <si>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</si>
  <si>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</si>
  <si>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</si>
  <si>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</si>
  <si>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</si>
  <si>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</si>
  <si>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</si>
  <si>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</si>
  <si>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</si>
  <si>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</si>
  <si>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</si>
  <si>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</si>
  <si>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</si>
  <si>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</si>
  <si>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</si>
  <si>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</si>
  <si>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</si>
  <si>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</si>
  <si>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</si>
  <si>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</si>
  <si>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</si>
  <si>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</si>
  <si>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</si>
  <si>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</si>
  <si>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</si>
  <si>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</si>
  <si>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</si>
  <si>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</si>
  <si>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</si>
  <si>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</si>
  <si>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</si>
  <si>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</si>
  <si>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</si>
  <si>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</si>
  <si>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</si>
  <si>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</si>
  <si>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</si>
  <si>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</si>
  <si>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</si>
  <si>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</si>
  <si>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</si>
  <si>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</si>
  <si>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</si>
  <si>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</si>
  <si>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</si>
  <si>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</si>
  <si>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</si>
  <si>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</si>
  <si>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</si>
  <si>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</si>
  <si>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</si>
  <si>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</si>
  <si>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</si>
  <si>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</si>
  <si>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</si>
  <si>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</si>
  <si>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</si>
  <si>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</si>
  <si>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</si>
  <si>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</si>
  <si>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</si>
  <si>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</si>
  <si>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</si>
  <si>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</si>
  <si>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</si>
  <si>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</si>
  <si>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</si>
  <si>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</si>
  <si>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</si>
  <si>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</si>
  <si>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</si>
  <si>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</si>
  <si>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</si>
  <si>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</si>
  <si>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</si>
  <si>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</si>
  <si>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</si>
  <si>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</si>
  <si>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</si>
  <si>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</si>
  <si>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</si>
  <si>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</si>
  <si>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</si>
  <si>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</si>
  <si>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</si>
  <si>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</si>
  <si>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</si>
  <si>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</si>
  <si>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</si>
  <si>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</si>
  <si>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</si>
  <si>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</si>
  <si>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</si>
  <si>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</si>
  <si>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</si>
  <si>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</si>
  <si>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</si>
  <si>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</si>
  <si>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</si>
  <si>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</si>
  <si>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</si>
  <si>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</si>
  <si>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</si>
  <si>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</si>
  <si>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</si>
  <si>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</si>
  <si>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</si>
  <si>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</si>
  <si>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</si>
  <si>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</si>
  <si>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</si>
  <si>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</si>
  <si>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</si>
  <si>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</si>
  <si>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</si>
  <si>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</si>
  <si>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</si>
  <si>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</si>
  <si>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</si>
  <si>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</si>
  <si>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</si>
  <si>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</si>
  <si>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</si>
  <si>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</si>
  <si>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</si>
  <si>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</si>
  <si>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</si>
  <si>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</si>
  <si>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</si>
  <si>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</si>
  <si>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</si>
  <si>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</si>
  <si>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</si>
  <si>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</si>
  <si>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</si>
  <si>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</si>
  <si>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</si>
  <si>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</si>
  <si>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</si>
  <si>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</si>
  <si>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</si>
  <si>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</si>
  <si>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</si>
  <si>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</si>
  <si>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</si>
  <si>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</si>
  <si>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</si>
  <si>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</si>
  <si>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</si>
  <si>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</si>
  <si>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</si>
  <si>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</si>
  <si>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</si>
  <si>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</si>
  <si>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</si>
  <si>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</si>
  <si>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</si>
  <si>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</si>
  <si>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</si>
  <si>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</si>
  <si>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</si>
  <si>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</si>
  <si>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</si>
  <si>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</si>
  <si>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</si>
  <si>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</si>
  <si>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</si>
  <si>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</si>
  <si>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</si>
  <si>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</si>
  <si>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</si>
  <si>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</si>
  <si>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</si>
  <si>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</si>
  <si>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</si>
  <si>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</si>
  <si>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</si>
  <si>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</si>
  <si>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</si>
  <si>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</si>
  <si>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</si>
  <si>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</si>
  <si>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</si>
  <si>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</si>
  <si>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</si>
  <si>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</si>
  <si>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</si>
  <si>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</si>
  <si>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</si>
  <si>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</si>
  <si>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</si>
  <si>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</si>
  <si>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</si>
  <si>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</si>
  <si>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</si>
  <si>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</si>
  <si>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</si>
  <si>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</si>
  <si>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</si>
  <si>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</si>
  <si>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</si>
  <si>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</si>
  <si>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</si>
  <si>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</si>
  <si>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</si>
  <si>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</si>
  <si>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</si>
  <si>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</si>
  <si>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</si>
  <si>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</si>
  <si>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</si>
  <si>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</si>
  <si>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</si>
  <si>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</si>
  <si>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</si>
  <si>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</si>
  <si>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</si>
  <si>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</si>
  <si>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</si>
  <si>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</si>
  <si>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</si>
  <si>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</si>
  <si>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</si>
  <si>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</si>
  <si>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</si>
  <si>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</si>
  <si>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</si>
  <si>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</si>
  <si>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</si>
  <si>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</si>
  <si>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</si>
  <si>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</si>
  <si>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</si>
  <si>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</si>
  <si>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</si>
  <si>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</si>
  <si>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</si>
  <si>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</si>
  <si>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</si>
  <si>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</si>
  <si>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</si>
  <si>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</si>
  <si>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</si>
  <si>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</si>
  <si>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</si>
  <si>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</si>
  <si>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</si>
  <si>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</si>
  <si>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</si>
  <si>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</si>
  <si>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</si>
  <si>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</si>
  <si>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</si>
  <si>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</si>
  <si>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</si>
  <si>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</si>
  <si>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</si>
  <si>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</si>
  <si>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</si>
  <si>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</si>
  <si>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</si>
  <si>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</si>
  <si>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</si>
  <si>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</si>
  <si>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</si>
  <si>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</si>
  <si>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</si>
  <si>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</si>
  <si>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</si>
  <si>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</si>
  <si>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</si>
  <si>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</si>
  <si>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</si>
  <si>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</si>
  <si>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</si>
  <si>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</si>
  <si>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</si>
  <si>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</si>
  <si>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</si>
  <si>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</si>
  <si>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</si>
  <si>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</si>
  <si>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</si>
  <si>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</si>
  <si>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</si>
  <si>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</si>
  <si>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</si>
  <si>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</si>
  <si>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</si>
  <si>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</si>
  <si>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</si>
  <si>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</si>
  <si>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</si>
  <si>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</si>
  <si>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</si>
  <si>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</si>
  <si>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</si>
  <si>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</si>
  <si>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</si>
  <si>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</si>
  <si>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</si>
  <si>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</si>
  <si>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</si>
  <si>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</si>
  <si>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</si>
  <si>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</si>
  <si>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</si>
  <si>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</si>
  <si>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</si>
  <si>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</si>
  <si>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</si>
  <si>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</si>
  <si>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</si>
  <si>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</si>
  <si>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</si>
  <si>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</si>
  <si>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</si>
  <si>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</si>
  <si>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</si>
  <si>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</si>
  <si>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</si>
  <si>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</si>
  <si>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</si>
  <si>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</si>
  <si>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</si>
  <si>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</si>
  <si>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</si>
  <si>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</si>
  <si>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</si>
  <si>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</si>
  <si>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</si>
  <si>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</si>
  <si>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</si>
  <si>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</si>
  <si>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</si>
  <si>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</si>
  <si>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</si>
  <si>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</si>
  <si>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</si>
  <si>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</si>
  <si>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</si>
  <si>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</si>
  <si>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</si>
  <si>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</si>
  <si>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</si>
  <si>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</si>
  <si>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</si>
  <si>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</si>
  <si>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</si>
  <si>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</si>
  <si>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</si>
  <si>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</si>
  <si>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</si>
  <si>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</si>
  <si>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</si>
  <si>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</si>
  <si>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</si>
  <si>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</si>
  <si>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</si>
  <si>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</si>
  <si>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</si>
  <si>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</si>
  <si>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</si>
  <si>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</si>
  <si>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</si>
  <si>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</si>
  <si>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</si>
  <si>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</si>
  <si>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</si>
  <si>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</si>
  <si>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</si>
  <si>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</si>
  <si>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</si>
  <si>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</si>
  <si>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</si>
  <si>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</si>
  <si>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</si>
  <si>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</si>
  <si>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</si>
  <si>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</si>
  <si>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</si>
  <si>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</si>
  <si>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</si>
  <si>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</si>
  <si>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</si>
  <si>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</si>
  <si>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</si>
  <si>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</si>
  <si>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</si>
  <si>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</si>
  <si>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</si>
  <si>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</si>
  <si>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</si>
  <si>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</si>
  <si>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</si>
  <si>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</si>
  <si>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</si>
  <si>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</si>
  <si>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</si>
  <si>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</si>
  <si>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</si>
  <si>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</si>
  <si>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</si>
  <si>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</si>
  <si>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</si>
  <si>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</si>
  <si>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</si>
  <si>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</si>
  <si>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</si>
  <si>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</si>
  <si>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</si>
  <si>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</si>
  <si>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</si>
  <si>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</si>
  <si>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</si>
  <si>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</si>
  <si>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</si>
  <si>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</si>
  <si>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</si>
  <si>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</si>
  <si>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</si>
  <si>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</si>
  <si>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</si>
  <si>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</si>
  <si>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</si>
  <si>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</si>
  <si>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</si>
  <si>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</si>
  <si>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</si>
  <si>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</si>
  <si>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</si>
  <si>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</si>
  <si>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</si>
  <si>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</si>
  <si>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</si>
  <si>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</si>
  <si>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</si>
  <si>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</si>
  <si>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</si>
  <si>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</si>
  <si>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</si>
  <si>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</si>
  <si>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</si>
  <si>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</si>
  <si>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</si>
  <si>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</si>
  <si>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</si>
  <si>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</si>
  <si>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</si>
  <si>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</si>
  <si>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</si>
  <si>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</si>
  <si>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</si>
  <si>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</si>
  <si>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</si>
  <si>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</si>
  <si>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</si>
  <si>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</si>
  <si>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</si>
  <si>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</si>
  <si>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</si>
  <si>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</si>
  <si>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</si>
  <si>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</si>
  <si>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</si>
  <si>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</si>
  <si>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</si>
  <si>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</si>
  <si>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</si>
  <si>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</si>
  <si>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</si>
  <si>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</si>
  <si>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</si>
  <si>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</si>
  <si>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</si>
  <si>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</si>
  <si>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</si>
  <si>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</si>
  <si>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</si>
  <si>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</si>
  <si>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</si>
  <si>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</si>
  <si>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</si>
  <si>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</si>
  <si>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</si>
  <si>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</si>
  <si>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</si>
  <si>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</si>
  <si>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</si>
  <si>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</si>
  <si>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</si>
  <si>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</si>
  <si>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</si>
  <si>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</si>
  <si>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</si>
  <si>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</si>
  <si>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</si>
  <si>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</si>
  <si>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</si>
  <si>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</si>
  <si>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</si>
  <si>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</si>
  <si>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</si>
  <si>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</si>
  <si>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</si>
  <si>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</si>
  <si>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</si>
  <si>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</si>
  <si>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</si>
  <si>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</si>
  <si>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</si>
  <si>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</si>
  <si>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</si>
  <si>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</si>
  <si>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</si>
  <si>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</si>
  <si>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</si>
  <si>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</si>
  <si>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</si>
  <si>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</si>
  <si>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</si>
  <si>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</si>
  <si>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</si>
  <si>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</si>
  <si>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</si>
  <si>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</si>
  <si>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</si>
  <si>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</si>
  <si>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</si>
  <si>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</si>
  <si>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</si>
  <si>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</si>
  <si>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</si>
  <si>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</si>
  <si>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</si>
  <si>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</si>
  <si>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</si>
  <si>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</si>
  <si>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</si>
  <si>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</si>
  <si>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</si>
  <si>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</si>
  <si>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</si>
  <si>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</si>
  <si>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</si>
  <si>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</si>
  <si>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</si>
  <si>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</si>
  <si>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</si>
  <si>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</si>
  <si>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</si>
  <si>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</si>
  <si>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</si>
  <si>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</si>
  <si>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</si>
  <si>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</si>
  <si>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</si>
  <si>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</si>
  <si>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</si>
  <si>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</si>
  <si>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</si>
  <si>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</si>
  <si>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</si>
  <si>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</si>
  <si>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</si>
  <si>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</si>
  <si>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</si>
  <si>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</si>
  <si>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</si>
  <si>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</si>
  <si>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</si>
  <si>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</si>
  <si>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</si>
  <si>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</si>
  <si>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</si>
  <si>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</si>
  <si>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</si>
  <si>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</si>
  <si>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</si>
  <si>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</si>
  <si>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</si>
  <si>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</si>
  <si>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</si>
  <si>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</si>
  <si>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</si>
  <si>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</si>
  <si>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</si>
  <si>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</si>
  <si>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</si>
  <si>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</si>
  <si>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</si>
  <si>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</si>
  <si>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</si>
  <si>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</si>
  <si>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</si>
  <si>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</si>
  <si>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</si>
  <si>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</si>
  <si>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</si>
  <si>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</si>
  <si>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</si>
  <si>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</si>
  <si>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</si>
  <si>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</si>
  <si>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</si>
  <si>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</si>
  <si>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</si>
  <si>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</si>
  <si>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</si>
  <si>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</si>
  <si>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</si>
  <si>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</si>
  <si>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</si>
  <si>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</si>
  <si>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</si>
  <si>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</si>
  <si>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</si>
  <si>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</si>
  <si>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</si>
  <si>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</si>
  <si>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</si>
  <si>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</si>
  <si>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</si>
  <si>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</si>
  <si>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</si>
  <si>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</si>
  <si>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</si>
  <si>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</si>
  <si>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</si>
  <si>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</si>
  <si>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</si>
  <si>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</si>
  <si>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</si>
  <si>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</si>
  <si>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</si>
  <si>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</si>
  <si>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</si>
  <si>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</si>
  <si>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</si>
  <si>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</si>
  <si>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</si>
  <si>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</si>
  <si>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</si>
  <si>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</si>
  <si>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</si>
  <si>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</si>
  <si>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</si>
  <si>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</si>
  <si>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</si>
  <si>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</si>
  <si>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</si>
  <si>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</si>
  <si>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</si>
  <si>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</si>
  <si>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</si>
  <si>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</si>
  <si>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</si>
  <si>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</si>
  <si>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</si>
  <si>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</si>
  <si>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</si>
  <si>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</si>
  <si>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</si>
  <si>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</si>
  <si>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</si>
  <si>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</si>
  <si>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</si>
  <si>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</si>
  <si>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</si>
  <si>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</si>
  <si>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</si>
  <si>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</si>
  <si>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</si>
  <si>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</si>
  <si>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</si>
  <si>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</si>
  <si>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</si>
  <si>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</si>
  <si>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</si>
  <si>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</si>
  <si>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</si>
  <si>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</si>
  <si>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</si>
  <si>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</si>
  <si>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</si>
  <si>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</si>
  <si>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</si>
  <si>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</si>
  <si>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</si>
  <si>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</si>
  <si>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</si>
  <si>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</si>
  <si>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</si>
  <si>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</si>
  <si>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</si>
  <si>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</si>
  <si>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</si>
  <si>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</si>
  <si>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</si>
  <si>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</si>
  <si>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</si>
  <si>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</si>
  <si>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</si>
  <si>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</si>
  <si>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</si>
  <si>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</si>
  <si>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</si>
  <si>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</si>
  <si>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</si>
  <si>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</si>
  <si>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</si>
  <si>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</si>
  <si>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</si>
  <si>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</si>
  <si>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</si>
  <si>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</si>
  <si>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</si>
  <si>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</si>
  <si>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</si>
  <si>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</si>
  <si>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</si>
  <si>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</si>
  <si>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</si>
  <si>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</si>
  <si>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</si>
  <si>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</si>
  <si>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</si>
  <si>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</si>
  <si>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</si>
  <si>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</si>
  <si>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</si>
  <si>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</si>
  <si>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</si>
  <si>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</si>
  <si>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</si>
  <si>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</si>
  <si>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</si>
  <si>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</si>
  <si>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</si>
  <si>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</si>
  <si>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</si>
  <si>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</si>
  <si>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</si>
  <si>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</si>
  <si>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</si>
  <si>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</si>
  <si>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</si>
  <si>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</si>
  <si>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</si>
  <si>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</si>
  <si>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</si>
  <si>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</si>
  <si>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</si>
  <si>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</si>
  <si>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</si>
  <si>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</si>
  <si>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</si>
  <si>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</si>
  <si>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</si>
  <si>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</si>
  <si>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</si>
  <si>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</si>
  <si>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</si>
  <si>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</si>
  <si>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</si>
  <si>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</si>
  <si>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</si>
  <si>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</si>
  <si>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</si>
  <si>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</si>
  <si>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</si>
  <si>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</si>
  <si>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</si>
  <si>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</si>
  <si>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</si>
  <si>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</si>
  <si>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</si>
  <si>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</si>
  <si>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</si>
  <si>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</si>
  <si>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</si>
  <si>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</si>
  <si>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</si>
  <si>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</si>
  <si>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</si>
  <si>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</si>
  <si>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</si>
  <si>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</si>
  <si>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</si>
  <si>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</si>
  <si>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</si>
  <si>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</si>
  <si>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</si>
  <si>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</si>
  <si>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</si>
  <si>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</si>
  <si>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</si>
  <si>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</si>
  <si>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</si>
  <si>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</si>
  <si>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</si>
  <si>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</si>
  <si>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</si>
  <si>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</si>
  <si>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</si>
  <si>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</si>
  <si>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</si>
  <si>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</si>
  <si>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</si>
  <si>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</si>
  <si>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</si>
  <si>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</si>
  <si>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</si>
  <si>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</si>
  <si>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</si>
  <si>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</si>
  <si>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</si>
  <si>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</si>
  <si>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</si>
  <si>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</si>
  <si>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</si>
  <si>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</si>
  <si>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</si>
  <si>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</si>
  <si>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</si>
  <si>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</si>
  <si>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</si>
  <si>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</si>
  <si>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</si>
  <si>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</si>
  <si>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</si>
  <si>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</si>
  <si>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</si>
  <si>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</si>
  <si>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</si>
  <si>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</si>
  <si>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</si>
  <si>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</si>
  <si>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</si>
  <si>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</si>
  <si>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</si>
  <si>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</si>
  <si>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</si>
  <si>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</si>
  <si>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</si>
  <si>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</si>
  <si>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</si>
  <si>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</si>
  <si>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</si>
  <si>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</si>
  <si>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</si>
  <si>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</si>
  <si>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</si>
  <si>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</si>
  <si>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</si>
  <si>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</si>
  <si>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</si>
  <si>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</si>
  <si>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</si>
  <si>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</si>
  <si>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</si>
  <si>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</si>
  <si>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</si>
  <si>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</si>
  <si>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</si>
  <si>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</si>
  <si>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</si>
  <si>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</si>
  <si>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</si>
  <si>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</si>
  <si>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</si>
  <si>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</si>
  <si>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</si>
  <si>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</si>
  <si>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</si>
  <si>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</si>
  <si>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</si>
  <si>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</si>
  <si>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</si>
  <si>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</si>
  <si>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</si>
  <si>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</si>
  <si>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</si>
  <si>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</si>
  <si>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</si>
  <si>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</si>
  <si>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</si>
  <si>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</si>
  <si>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</si>
  <si>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</si>
  <si>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</si>
  <si>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</si>
  <si>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</si>
  <si>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</si>
  <si>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</si>
  <si>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</si>
  <si>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</si>
  <si>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</si>
  <si>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</si>
  <si>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</si>
  <si>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</si>
  <si>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</si>
  <si>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</si>
  <si>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</si>
  <si>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</si>
  <si>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</si>
  <si>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</si>
  <si>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</si>
  <si>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</si>
  <si>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</si>
  <si>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</si>
  <si>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</si>
  <si>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</si>
  <si>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</si>
  <si>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</si>
  <si>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</si>
  <si>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</si>
  <si>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</si>
  <si>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</si>
  <si>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</si>
  <si>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</si>
  <si>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</si>
  <si>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</si>
  <si>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</si>
  <si>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</si>
  <si>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</si>
  <si>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</si>
  <si>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</si>
  <si>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</si>
  <si>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</si>
  <si>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</si>
  <si>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</si>
  <si>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</si>
  <si>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</si>
  <si>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</si>
  <si>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</si>
  <si>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</si>
  <si>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</si>
  <si>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</si>
  <si>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</si>
  <si>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</si>
  <si>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</si>
  <si>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</si>
  <si>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</si>
  <si>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</si>
  <si>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</si>
  <si>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</si>
  <si>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</si>
  <si>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</si>
  <si>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</si>
  <si>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</si>
  <si>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</si>
  <si>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</si>
  <si>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</si>
  <si>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</si>
  <si>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</si>
  <si>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</si>
  <si>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</si>
  <si>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</si>
  <si>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</si>
  <si>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</si>
  <si>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</si>
  <si>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</si>
  <si>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</si>
  <si>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</si>
  <si>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</si>
  <si>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</si>
  <si>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</si>
  <si>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</si>
  <si>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</si>
  <si>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</si>
  <si>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</si>
  <si>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</si>
  <si>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</si>
  <si>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</si>
  <si>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</si>
  <si>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</si>
  <si>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</si>
  <si>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</si>
  <si>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</si>
  <si>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</si>
  <si>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</si>
  <si>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</si>
  <si>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</si>
  <si>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</si>
  <si>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</si>
  <si>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</si>
  <si>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</si>
  <si>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</si>
  <si>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</si>
  <si>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</si>
  <si>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</si>
  <si>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</si>
  <si>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</si>
  <si>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</si>
  <si>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</si>
  <si>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</si>
  <si>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</si>
  <si>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</si>
  <si>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</si>
  <si>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</si>
  <si>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</si>
  <si>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</si>
  <si>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</si>
  <si>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</si>
  <si>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</si>
  <si>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</si>
  <si>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</si>
  <si>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</si>
  <si>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</si>
  <si>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</si>
  <si>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</si>
  <si>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</si>
  <si>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</si>
  <si>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</si>
  <si>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</si>
  <si>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</si>
  <si>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</si>
  <si>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</si>
  <si>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</si>
  <si>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</si>
  <si>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</si>
  <si>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</si>
  <si>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</si>
  <si>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</si>
  <si>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</si>
  <si>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</si>
  <si>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</si>
  <si>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</si>
  <si>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</si>
  <si>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</si>
  <si>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</si>
  <si>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</si>
  <si>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</si>
  <si>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</si>
  <si>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</si>
  <si>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</si>
  <si>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</si>
  <si>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</si>
  <si>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</si>
  <si>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</si>
  <si>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</si>
  <si>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</si>
  <si>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</si>
  <si>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</si>
  <si>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</si>
  <si>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</si>
  <si>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</si>
  <si>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</si>
  <si>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</si>
  <si>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</si>
  <si>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</si>
  <si>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</si>
  <si>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</si>
  <si>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</si>
  <si>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</si>
  <si>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</si>
  <si>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</si>
  <si>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</si>
  <si>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</si>
  <si>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</si>
  <si>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</si>
  <si>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</si>
  <si>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</si>
  <si>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</si>
  <si>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</si>
  <si>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</si>
  <si>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</si>
  <si>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</si>
  <si>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</si>
  <si>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</si>
  <si>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</si>
  <si>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</si>
  <si>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</si>
  <si>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</si>
  <si>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</si>
  <si>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</si>
  <si>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</si>
  <si>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</si>
  <si>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</si>
  <si>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</si>
  <si>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</si>
  <si>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</si>
  <si>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</si>
  <si>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</si>
  <si>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</si>
  <si>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</si>
  <si>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</si>
  <si>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</si>
  <si>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</si>
  <si>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</si>
  <si>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</si>
  <si>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</si>
  <si>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</si>
  <si>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</si>
  <si>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</si>
  <si>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</si>
  <si>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</si>
  <si>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</si>
  <si>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</si>
  <si>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</si>
  <si>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</si>
  <si>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</si>
  <si>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</si>
  <si>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</si>
  <si>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</si>
  <si>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</si>
  <si>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</si>
  <si>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</si>
  <si>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</si>
  <si>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</si>
  <si>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</si>
  <si>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</si>
  <si>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</si>
  <si>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</si>
  <si>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</si>
  <si>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</si>
  <si>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</si>
  <si>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</si>
  <si>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</si>
  <si>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</si>
  <si>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</si>
  <si>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</si>
  <si>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</si>
  <si>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</si>
  <si>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</si>
  <si>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</si>
  <si>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</si>
  <si>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</si>
  <si>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</si>
  <si>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</si>
  <si>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</si>
  <si>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</si>
  <si>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</si>
  <si>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</si>
  <si>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</si>
  <si>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</si>
  <si>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</si>
  <si>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</si>
  <si>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</si>
  <si>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</si>
  <si>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</si>
  <si>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</si>
  <si>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</si>
  <si>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</si>
  <si>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</si>
  <si>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</si>
  <si>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</si>
  <si>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</si>
  <si>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</si>
  <si>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</si>
  <si>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</si>
  <si>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</si>
  <si>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</si>
  <si>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</si>
  <si>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</si>
  <si>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</si>
  <si>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</si>
  <si>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</si>
  <si>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</si>
  <si>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</si>
  <si>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</si>
  <si>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</si>
  <si>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</si>
  <si>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</si>
  <si>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</si>
  <si>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</si>
  <si>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</si>
  <si>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</si>
  <si>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</si>
  <si>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</si>
  <si>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</si>
  <si>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</si>
  <si>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</si>
  <si>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</si>
  <si>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</si>
  <si>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</si>
  <si>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</si>
  <si>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</si>
  <si>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</si>
  <si>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</si>
  <si>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</si>
  <si>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</si>
  <si>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</si>
  <si>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</si>
  <si>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</si>
  <si>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</si>
  <si>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</si>
  <si>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</si>
  <si>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</si>
  <si>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</si>
  <si>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</si>
  <si>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</si>
  <si>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</si>
  <si>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</si>
  <si>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</si>
  <si>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</si>
  <si>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</si>
  <si>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</si>
  <si>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</si>
  <si>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</si>
  <si>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</si>
  <si>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</si>
  <si>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</si>
  <si>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</si>
  <si>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</si>
  <si>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</si>
  <si>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</si>
  <si>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</si>
  <si>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</si>
  <si>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</si>
  <si>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</si>
  <si>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</si>
  <si>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</si>
  <si>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</si>
  <si>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</si>
  <si>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</si>
  <si>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</si>
  <si>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</si>
  <si>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</si>
  <si>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</si>
  <si>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</si>
  <si>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</si>
  <si>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</si>
  <si>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</si>
  <si>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</si>
  <si>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</si>
  <si>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</si>
  <si>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</si>
  <si>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</si>
  <si>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</si>
  <si>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</si>
  <si>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</si>
  <si>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</si>
  <si>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</si>
  <si>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</si>
  <si>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</si>
  <si>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</si>
  <si>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</si>
  <si>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</si>
  <si>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</si>
  <si>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</si>
  <si>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</si>
  <si>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</si>
  <si>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</si>
  <si>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</si>
  <si>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</si>
  <si>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</si>
  <si>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</si>
  <si>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</si>
  <si>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</si>
  <si>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</si>
  <si>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</si>
  <si>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</si>
  <si>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</si>
  <si>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</si>
  <si>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</si>
  <si>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</si>
  <si>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</si>
  <si>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</si>
  <si>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</si>
  <si>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</si>
  <si>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</si>
  <si>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</si>
  <si>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</si>
  <si>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</si>
  <si>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</si>
  <si>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</si>
  <si>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</si>
  <si>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</si>
  <si>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</si>
  <si>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</si>
  <si>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</si>
  <si>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</si>
  <si>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</si>
  <si>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</si>
  <si>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</si>
  <si>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</si>
  <si>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</si>
  <si>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</si>
  <si>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</si>
  <si>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</si>
  <si>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</si>
  <si>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</si>
  <si>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</si>
  <si>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</si>
  <si>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</si>
  <si>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</si>
  <si>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</si>
  <si>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</si>
  <si>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</si>
  <si>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</si>
  <si>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</si>
  <si>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</si>
  <si>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</si>
  <si>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</si>
  <si>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</si>
  <si>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</si>
  <si>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</si>
  <si>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</si>
  <si>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</si>
  <si>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</si>
  <si>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</si>
  <si>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</si>
  <si>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</si>
  <si>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</si>
  <si>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</si>
  <si>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</si>
  <si>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</si>
  <si>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</si>
  <si>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</si>
  <si>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</si>
  <si>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</si>
  <si>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</si>
  <si>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</si>
  <si>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</si>
  <si>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</si>
  <si>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</si>
  <si>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</si>
  <si>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</si>
  <si>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</si>
  <si>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</si>
  <si>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</si>
  <si>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</si>
  <si>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</si>
  <si>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</si>
  <si>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</si>
  <si>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</si>
  <si>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</si>
  <si>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</si>
  <si>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</si>
  <si>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</si>
  <si>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</si>
  <si>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</si>
  <si>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</si>
  <si>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</si>
  <si>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</si>
  <si>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</si>
  <si>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</si>
  <si>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</si>
  <si>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</si>
  <si>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</si>
  <si>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</si>
  <si>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</si>
  <si>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</si>
  <si>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</si>
  <si>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</si>
  <si>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</si>
  <si>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</si>
  <si>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</si>
  <si>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</si>
  <si>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</si>
  <si>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</si>
  <si>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</si>
  <si>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</si>
  <si>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</si>
  <si>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</si>
  <si>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</si>
  <si>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</si>
  <si>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</si>
  <si>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</si>
  <si>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</si>
  <si>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</si>
  <si>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</si>
  <si>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</si>
  <si>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</si>
  <si>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</si>
  <si>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</si>
  <si>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</si>
  <si>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</si>
  <si>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</si>
  <si>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</si>
  <si>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</si>
  <si>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</si>
  <si>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</si>
  <si>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</si>
  <si>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</si>
  <si>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</si>
  <si>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</si>
  <si>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</si>
  <si>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</si>
  <si>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</si>
  <si>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</si>
  <si>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</si>
  <si>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</si>
  <si>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</si>
  <si>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</si>
  <si>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</si>
  <si>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</si>
  <si>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</si>
  <si>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</si>
  <si>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</si>
  <si>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</si>
  <si>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</si>
  <si>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</si>
  <si>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</si>
  <si>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</si>
  <si>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</si>
  <si>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</si>
  <si>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</si>
  <si>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</si>
  <si>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</si>
  <si>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</si>
  <si>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</si>
  <si>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</si>
  <si>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</si>
  <si>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</si>
  <si>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</si>
  <si>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</si>
  <si>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</si>
  <si>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</si>
  <si>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</si>
  <si>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</si>
  <si>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</si>
  <si>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</si>
  <si>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</si>
  <si>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</si>
  <si>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</si>
  <si>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</si>
  <si>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</si>
  <si>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</si>
  <si>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</si>
  <si>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</si>
  <si>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</si>
  <si>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</si>
  <si>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</si>
  <si>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</si>
  <si>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</si>
  <si>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</si>
  <si>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</si>
  <si>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</si>
  <si>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</si>
  <si>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</si>
  <si>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</si>
  <si>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</si>
  <si>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</si>
  <si>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</si>
  <si>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</si>
  <si>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</si>
  <si>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</si>
  <si>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</si>
  <si>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</si>
  <si>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</si>
  <si>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</si>
  <si>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</si>
  <si>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</si>
  <si>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</si>
  <si>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</si>
  <si>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</si>
  <si>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</si>
  <si>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</si>
  <si>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</si>
  <si>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</si>
  <si>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</si>
  <si>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</si>
  <si>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</si>
  <si>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</si>
  <si>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</si>
  <si>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</si>
  <si>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</si>
  <si>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</si>
  <si>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</si>
  <si>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</si>
  <si>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</si>
  <si>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</si>
  <si>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</si>
  <si>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</si>
  <si>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</si>
  <si>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</si>
  <si>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</si>
  <si>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</si>
  <si>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</si>
  <si>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</si>
  <si>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</si>
  <si>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</si>
  <si>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</si>
  <si>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</si>
  <si>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</si>
  <si>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</si>
  <si>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</si>
  <si>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</si>
  <si>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</si>
  <si>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</si>
  <si>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</si>
  <si>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</si>
  <si>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</si>
  <si>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</si>
  <si>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</si>
  <si>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</si>
  <si>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</si>
  <si>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</si>
  <si>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</si>
  <si>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</si>
  <si>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</si>
  <si>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</si>
  <si>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</si>
  <si>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</si>
  <si>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</si>
  <si>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</si>
  <si>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</si>
  <si>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</si>
  <si>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</si>
  <si>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</si>
  <si>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</si>
  <si>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</si>
  <si>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</si>
  <si>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</si>
  <si>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</si>
  <si>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</si>
  <si>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</si>
  <si>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</si>
  <si>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</si>
  <si>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</si>
  <si>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</si>
  <si>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</si>
  <si>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</si>
  <si>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</si>
  <si>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</si>
  <si>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</si>
  <si>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</si>
  <si>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</si>
  <si>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</si>
  <si>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</si>
  <si>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</si>
  <si>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</si>
  <si>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</si>
  <si>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</si>
  <si>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</si>
  <si>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</si>
  <si>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</si>
  <si>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</si>
  <si>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</si>
  <si>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</si>
  <si>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</si>
  <si>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</si>
  <si>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</si>
  <si>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</si>
  <si>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</si>
  <si>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</si>
  <si>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</si>
  <si>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</si>
  <si>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</si>
  <si>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</si>
  <si>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</si>
  <si>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</si>
  <si>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</si>
  <si>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</si>
  <si>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</si>
  <si>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</si>
  <si>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</si>
  <si>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</si>
  <si>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</si>
  <si>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</si>
  <si>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</si>
  <si>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</si>
  <si>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</si>
  <si>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</si>
  <si>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</si>
  <si>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</si>
  <si>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</si>
  <si>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</si>
  <si>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</si>
  <si>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</si>
  <si>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</si>
  <si>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</si>
  <si>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</si>
  <si>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</si>
  <si>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</si>
  <si>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</si>
  <si>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</si>
  <si>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</si>
  <si>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</si>
  <si>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</si>
  <si>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</si>
  <si>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</si>
  <si>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</si>
  <si>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</si>
  <si>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</si>
  <si>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</si>
  <si>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</si>
  <si>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</si>
  <si>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</si>
  <si>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</si>
  <si>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</si>
  <si>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</si>
  <si>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</si>
  <si>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</si>
  <si>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</si>
  <si>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</si>
  <si>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</si>
  <si>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</si>
  <si>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</si>
  <si>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</si>
  <si>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</si>
  <si>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</si>
  <si>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</si>
  <si>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</si>
  <si>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</si>
  <si>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</si>
  <si>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</si>
  <si>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</si>
  <si>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</si>
  <si>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</si>
  <si>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</si>
  <si>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</si>
  <si>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</si>
  <si>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</si>
  <si>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</si>
  <si>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</si>
  <si>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</si>
  <si>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</si>
  <si>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</si>
  <si>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</si>
  <si>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</si>
  <si>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</si>
  <si>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</si>
  <si>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</si>
  <si>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</si>
  <si>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</si>
  <si>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</si>
  <si>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</si>
  <si>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</si>
  <si>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</si>
  <si>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</si>
  <si>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</si>
  <si>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</si>
  <si>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</si>
  <si>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</si>
  <si>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</si>
  <si>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</si>
  <si>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</si>
  <si>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</si>
  <si>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</si>
  <si>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</si>
  <si>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</si>
  <si>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</si>
  <si>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</si>
  <si>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</si>
  <si>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</si>
  <si>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</si>
  <si>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</si>
  <si>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</si>
  <si>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</si>
  <si>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</si>
  <si>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</si>
  <si>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</si>
  <si>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</si>
  <si>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</si>
  <si>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</si>
  <si>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</si>
  <si>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</si>
  <si>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</si>
  <si>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</si>
  <si>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</si>
  <si>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</si>
  <si>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</si>
  <si>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</si>
  <si>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</si>
  <si>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</si>
  <si>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</si>
  <si>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</si>
  <si>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</si>
  <si>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</si>
  <si>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</si>
  <si>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</si>
  <si>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</si>
  <si>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</si>
  <si>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</si>
  <si>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</si>
  <si>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</si>
  <si>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</si>
  <si>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</si>
  <si>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</si>
  <si>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</si>
  <si>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</si>
  <si>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</si>
  <si>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</si>
  <si>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</si>
  <si>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</si>
  <si>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</si>
  <si>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</si>
  <si>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</si>
  <si>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</si>
  <si>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</si>
  <si>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</si>
  <si>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</si>
  <si>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</si>
  <si>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</si>
  <si>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</si>
  <si>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</si>
  <si>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</si>
  <si>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</si>
  <si>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</si>
  <si>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</si>
  <si>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</si>
  <si>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</si>
  <si>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</si>
  <si>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</si>
  <si>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</si>
  <si>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</si>
  <si>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</si>
  <si>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</si>
  <si>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</si>
  <si>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</si>
  <si>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</si>
  <si>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</si>
  <si>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</si>
  <si>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</si>
  <si>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</si>
  <si>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</si>
  <si>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</si>
  <si>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</si>
  <si>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</si>
  <si>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</si>
  <si>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</si>
  <si>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</si>
  <si>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</si>
  <si>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</si>
  <si>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</si>
  <si>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</si>
  <si>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</si>
  <si>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</si>
  <si>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</si>
  <si>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</si>
  <si>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</si>
  <si>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</si>
  <si>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</si>
  <si>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</si>
  <si>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</si>
  <si>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</si>
  <si>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</si>
  <si>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</si>
  <si>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</si>
  <si>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</si>
  <si>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</si>
  <si>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</si>
  <si>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</si>
  <si>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</si>
  <si>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</si>
  <si>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</si>
  <si>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</si>
  <si>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</si>
  <si>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</si>
  <si>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</si>
  <si>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</si>
  <si>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</si>
  <si>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</si>
  <si>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</si>
  <si>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</si>
  <si>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</si>
  <si>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</si>
  <si>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</si>
  <si>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</si>
  <si>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</si>
  <si>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</si>
  <si>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</si>
  <si>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</si>
  <si>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</si>
  <si>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</si>
  <si>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</si>
  <si>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</si>
  <si>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</si>
  <si>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</si>
  <si>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</si>
  <si>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</si>
  <si>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</si>
  <si>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</si>
  <si>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</si>
  <si>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</si>
  <si>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</si>
  <si>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</si>
  <si>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</si>
  <si>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</si>
  <si>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</si>
  <si>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</si>
  <si>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</si>
  <si>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</si>
  <si>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</si>
  <si>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</si>
  <si>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</si>
  <si>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</si>
  <si>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</si>
  <si>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</si>
  <si>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</si>
  <si>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</si>
  <si>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</si>
  <si>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</si>
  <si>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</si>
  <si>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</si>
  <si>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</si>
  <si>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</si>
  <si>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</si>
  <si>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</si>
  <si>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</si>
  <si>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</si>
  <si>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</si>
  <si>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</si>
  <si>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</si>
  <si>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</si>
  <si>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</si>
  <si>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</si>
  <si>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</si>
  <si>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</si>
  <si>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</si>
  <si>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</si>
  <si>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</si>
  <si>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</si>
  <si>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</si>
  <si>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</si>
  <si>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</si>
  <si>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</si>
  <si>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</si>
  <si>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</si>
  <si>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</si>
  <si>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</si>
  <si>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</si>
  <si>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</si>
  <si>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</si>
  <si>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</si>
  <si>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</si>
  <si>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</si>
  <si>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</si>
  <si>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</si>
  <si>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</si>
  <si>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</si>
  <si>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</si>
  <si>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</si>
  <si>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</si>
  <si>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</si>
  <si>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</si>
  <si>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</si>
  <si>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</si>
  <si>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</si>
  <si>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</si>
  <si>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</si>
  <si>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</si>
  <si>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</si>
  <si>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</si>
  <si>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</si>
  <si>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</si>
  <si>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</si>
  <si>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</si>
  <si>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</si>
  <si>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</si>
  <si>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</si>
  <si>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</si>
  <si>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</si>
  <si>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</si>
  <si>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</si>
  <si>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</si>
  <si>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</si>
  <si>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</si>
  <si>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</si>
  <si>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</si>
  <si>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</si>
  <si>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</si>
  <si>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</si>
  <si>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</si>
  <si>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</si>
  <si>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</si>
  <si>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</si>
  <si>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</si>
  <si>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</si>
  <si>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</si>
  <si>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</si>
  <si>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</si>
  <si>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</si>
  <si>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</si>
  <si>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</si>
  <si>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</si>
  <si>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</si>
  <si>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</si>
  <si>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</si>
  <si>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</si>
  <si>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</si>
  <si>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</si>
  <si>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</si>
  <si>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</si>
  <si>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</si>
  <si>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</si>
  <si>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</si>
  <si>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</si>
  <si>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</si>
  <si>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</si>
  <si>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</si>
  <si>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</si>
  <si>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</si>
  <si>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</si>
  <si>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</si>
  <si>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</si>
  <si>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</si>
  <si>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</si>
  <si>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</si>
  <si>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</si>
  <si>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</si>
  <si>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</si>
  <si>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</si>
  <si>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</si>
  <si>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</si>
  <si>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</si>
  <si>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</si>
  <si>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</si>
  <si>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</si>
  <si>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</si>
  <si>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</si>
  <si>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</si>
  <si>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</si>
  <si>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</si>
  <si>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</si>
  <si>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</si>
  <si>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</si>
  <si>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</si>
  <si>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</si>
  <si>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</si>
  <si>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</si>
  <si>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</si>
  <si>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</si>
  <si>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</si>
  <si>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</si>
  <si>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</si>
  <si>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</si>
  <si>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</si>
  <si>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</si>
  <si>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</si>
  <si>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</si>
  <si>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</si>
  <si>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</si>
  <si>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</si>
  <si>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</si>
  <si>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</si>
  <si>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</si>
  <si>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</si>
  <si>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</si>
  <si>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</si>
  <si>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</si>
  <si>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</si>
  <si>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</si>
  <si>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</si>
  <si>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</si>
  <si>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</si>
  <si>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</si>
  <si>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</si>
  <si>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</si>
  <si>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</si>
  <si>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</si>
  <si>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</si>
  <si>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</si>
  <si>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</si>
  <si>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</si>
  <si>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</si>
  <si>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</si>
  <si>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</si>
  <si>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</si>
  <si>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</si>
  <si>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</si>
  <si>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</si>
  <si>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</si>
  <si>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</si>
  <si>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</si>
  <si>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</si>
  <si>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</si>
  <si>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</si>
  <si>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</si>
  <si>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</si>
  <si>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</si>
  <si>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</si>
  <si>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</si>
  <si>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</si>
  <si>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</si>
  <si>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</si>
  <si>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</si>
  <si>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</si>
  <si>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</si>
  <si>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</si>
  <si>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</si>
  <si>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</si>
  <si>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</si>
  <si>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</si>
  <si>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</si>
  <si>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</si>
  <si>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</si>
  <si>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</si>
  <si>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</si>
  <si>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</si>
  <si>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</si>
  <si>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</si>
  <si>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</si>
  <si>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</si>
  <si>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</si>
  <si>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</si>
  <si>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</si>
  <si>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</si>
  <si>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</si>
  <si>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</si>
  <si>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</si>
  <si>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</si>
  <si>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</si>
  <si>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</si>
  <si>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</si>
  <si>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</si>
  <si>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</si>
  <si>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</si>
  <si>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</si>
  <si>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</si>
  <si>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</si>
  <si>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</si>
  <si>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</si>
  <si>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</si>
  <si>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</si>
  <si>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</si>
  <si>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</si>
  <si>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</si>
  <si>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</si>
  <si>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</si>
  <si>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</si>
  <si>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</si>
  <si>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</si>
  <si>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</si>
  <si>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</si>
  <si>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</si>
  <si>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</si>
  <si>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</si>
  <si>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</si>
  <si>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</si>
  <si>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</si>
  <si>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</si>
  <si>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</si>
  <si>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</si>
  <si>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</si>
  <si>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</si>
  <si>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</si>
  <si>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</si>
  <si>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</si>
  <si>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</si>
  <si>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</si>
  <si>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</si>
  <si>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</si>
  <si>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</si>
  <si>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</si>
  <si>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</si>
  <si>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</si>
  <si>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</si>
  <si>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</si>
  <si>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</si>
  <si>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</si>
  <si>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</si>
  <si>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</si>
  <si>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</si>
  <si>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</si>
  <si>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</si>
  <si>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</si>
  <si>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</si>
  <si>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</si>
  <si>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</si>
  <si>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</si>
  <si>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</si>
  <si>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</si>
  <si>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</si>
  <si>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</si>
  <si>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</si>
  <si>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</si>
  <si>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</si>
  <si>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</si>
  <si>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</si>
  <si>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</si>
  <si>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</si>
  <si>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</si>
  <si>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</si>
  <si>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</si>
  <si>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</si>
  <si>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</si>
  <si>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</si>
  <si>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</si>
  <si>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</si>
  <si>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</si>
  <si>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</si>
  <si>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</si>
  <si>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</si>
  <si>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</si>
  <si>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</si>
  <si>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</si>
  <si>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</si>
  <si>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</si>
  <si>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</si>
  <si>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</si>
  <si>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</si>
  <si>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</si>
  <si>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</si>
  <si>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</si>
  <si>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</si>
  <si>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</si>
  <si>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</si>
  <si>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</si>
  <si>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</si>
  <si>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</si>
  <si>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</si>
  <si>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</si>
  <si>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</si>
  <si>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</si>
  <si>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</si>
  <si>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</si>
  <si>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</si>
  <si>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</si>
  <si>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</si>
  <si>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</si>
  <si>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</si>
  <si>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</si>
  <si>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</si>
  <si>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</si>
  <si>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</si>
  <si>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</si>
  <si>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</si>
  <si>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</si>
  <si>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</si>
  <si>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</si>
  <si>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</si>
  <si>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</si>
  <si>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</si>
  <si>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</si>
  <si>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</si>
  <si>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</si>
  <si>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</si>
  <si>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</si>
  <si>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</si>
  <si>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</si>
  <si>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</si>
  <si>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</si>
  <si>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</si>
  <si>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</si>
  <si>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</si>
  <si>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</si>
  <si>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</si>
  <si>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</si>
  <si>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</si>
  <si>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</si>
  <si>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</si>
  <si>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</si>
  <si>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</si>
  <si>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</si>
  <si>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</si>
  <si>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</si>
  <si>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</si>
  <si>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</si>
  <si>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</si>
  <si>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</si>
  <si>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</si>
  <si>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</si>
  <si>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</si>
  <si>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</si>
  <si>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</si>
  <si>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</si>
  <si>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</si>
  <si>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</si>
  <si>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</si>
  <si>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</si>
  <si>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</si>
  <si>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</si>
  <si>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</si>
  <si>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</si>
  <si>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</si>
  <si>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</si>
  <si>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</si>
  <si>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</si>
  <si>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</si>
  <si>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</si>
  <si>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</si>
  <si>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</si>
  <si>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</si>
  <si>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</si>
  <si>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</si>
  <si>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</si>
  <si>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</si>
  <si>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</si>
  <si>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</si>
  <si>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</si>
  <si>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</si>
  <si>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</si>
  <si>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</si>
  <si>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</si>
  <si>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</si>
  <si>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</si>
  <si>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</si>
  <si>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</si>
  <si>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</si>
  <si>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</si>
  <si>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</si>
  <si>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</si>
  <si>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</si>
  <si>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</si>
  <si>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</si>
  <si>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</si>
  <si>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</si>
  <si>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</si>
  <si>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</si>
  <si>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</si>
  <si>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</si>
  <si>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</si>
  <si>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</si>
  <si>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</si>
  <si>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</si>
  <si>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</si>
  <si>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</si>
  <si>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</si>
  <si>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</si>
  <si>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</si>
  <si>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</si>
  <si>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</si>
  <si>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</si>
  <si>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</si>
  <si>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</si>
  <si>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</si>
  <si>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</si>
  <si>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</si>
  <si>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</si>
  <si>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</si>
  <si>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</si>
  <si>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</si>
  <si>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</si>
  <si>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</si>
  <si>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</si>
  <si>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</si>
  <si>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</si>
  <si>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</si>
  <si>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</si>
  <si>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</si>
  <si>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</si>
  <si>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</si>
  <si>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</si>
  <si>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</si>
  <si>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</si>
  <si>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</si>
  <si>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</si>
  <si>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</si>
  <si>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</si>
  <si>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</si>
  <si>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</si>
  <si>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</si>
  <si>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</si>
  <si>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</si>
  <si>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</si>
  <si>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</si>
  <si>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</si>
  <si>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</si>
  <si>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</si>
  <si>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</si>
  <si>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</si>
  <si>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</si>
  <si>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</si>
  <si>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</si>
  <si>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</si>
  <si>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</si>
  <si>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</si>
  <si>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</si>
  <si>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</si>
  <si>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</si>
  <si>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</si>
  <si>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</si>
  <si>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</si>
  <si>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</si>
  <si>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</si>
  <si>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</si>
  <si>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</si>
  <si>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</si>
  <si>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</si>
  <si>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</si>
  <si>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</si>
  <si>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</si>
  <si>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</si>
  <si>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</si>
  <si>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</si>
  <si>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</si>
  <si>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</si>
  <si>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</si>
  <si>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</si>
  <si>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</si>
  <si>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</si>
  <si>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</si>
  <si>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</si>
  <si>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</si>
  <si>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</si>
  <si>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</si>
  <si>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</si>
  <si>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</si>
  <si>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</si>
  <si>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</si>
  <si>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</si>
  <si>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</si>
  <si>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</si>
  <si>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</si>
  <si>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</si>
  <si>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</si>
  <si>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</si>
  <si>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</si>
  <si>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</si>
  <si>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</si>
  <si>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</si>
  <si>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</si>
  <si>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</si>
  <si>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</si>
  <si>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</si>
  <si>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</si>
  <si>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</si>
  <si>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</si>
  <si>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</si>
  <si>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</si>
  <si>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</si>
  <si>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</si>
  <si>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</si>
  <si>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</si>
  <si>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</si>
  <si>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</si>
  <si>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</si>
  <si>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</si>
  <si>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</si>
  <si>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</si>
  <si>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</si>
  <si>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</si>
  <si>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</si>
  <si>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</si>
  <si>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</si>
  <si>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</si>
  <si>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</si>
  <si>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</si>
  <si>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</si>
  <si>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</si>
  <si>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</si>
  <si>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</si>
  <si>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</si>
  <si>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</si>
  <si>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</si>
  <si>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</si>
  <si>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</si>
  <si>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</si>
  <si>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</si>
  <si>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</si>
  <si>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</si>
  <si>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</si>
  <si>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</si>
  <si>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</si>
  <si>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</si>
  <si>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</si>
  <si>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</si>
  <si>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</si>
  <si>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</si>
  <si>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</si>
  <si>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</si>
  <si>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</si>
  <si>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</si>
  <si>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</si>
  <si>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</si>
  <si>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</si>
  <si>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</si>
  <si>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</si>
  <si>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</si>
  <si>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</si>
  <si>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</si>
  <si>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</si>
  <si>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</si>
  <si>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</si>
  <si>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</si>
  <si>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</si>
  <si>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</si>
  <si>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</si>
  <si>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</si>
  <si>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</si>
  <si>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</si>
  <si>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</si>
  <si>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</si>
  <si>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</si>
  <si>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</si>
  <si>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</si>
  <si>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</si>
  <si>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</si>
  <si>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</si>
  <si>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</si>
  <si>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</si>
  <si>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</si>
  <si>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</si>
  <si>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</si>
  <si>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</si>
  <si>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</si>
  <si>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</si>
  <si>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</si>
  <si>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</si>
  <si>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</si>
  <si>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</si>
  <si>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</si>
  <si>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</si>
  <si>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</si>
  <si>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</si>
  <si>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</si>
  <si>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</si>
  <si>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</si>
  <si>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</si>
  <si>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</si>
  <si>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</si>
  <si>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</si>
  <si>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</si>
  <si>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</si>
  <si>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</si>
  <si>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</si>
  <si>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</si>
  <si>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</si>
  <si>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</si>
  <si>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</si>
  <si>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</si>
  <si>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</si>
  <si>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</si>
  <si>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</si>
  <si>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</si>
  <si>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</si>
  <si>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</si>
  <si>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</si>
  <si>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</si>
  <si>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</si>
  <si>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</si>
  <si>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</si>
  <si>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</si>
  <si>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</si>
  <si>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</si>
  <si>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</si>
  <si>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</si>
  <si>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</si>
  <si>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</si>
  <si>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</si>
  <si>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</si>
  <si>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</si>
  <si>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</si>
  <si>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</si>
  <si>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</si>
  <si>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</si>
  <si>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</si>
  <si>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</si>
  <si>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</si>
  <si>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</si>
  <si>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</si>
  <si>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</si>
  <si>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</si>
  <si>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</si>
  <si>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</si>
  <si>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</si>
  <si>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</si>
  <si>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</si>
  <si>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</si>
  <si>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</si>
  <si>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</si>
  <si>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</si>
  <si>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</si>
  <si>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</si>
  <si>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</si>
  <si>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</si>
  <si>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</si>
  <si>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</si>
  <si>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</si>
  <si>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</si>
  <si>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</si>
  <si>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</si>
  <si>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</si>
  <si>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</si>
  <si>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</si>
  <si>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</si>
  <si>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</si>
  <si>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</si>
  <si>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</si>
  <si>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</si>
  <si>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</si>
  <si>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</si>
  <si>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</si>
  <si>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</si>
  <si>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</si>
  <si>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</si>
  <si>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</si>
  <si>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</si>
  <si>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</si>
  <si>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</si>
  <si>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</si>
  <si>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</si>
  <si>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</si>
  <si>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</si>
  <si>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</si>
  <si>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</si>
  <si>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</si>
  <si>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</si>
  <si>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</si>
  <si>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</si>
  <si>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</si>
  <si>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</si>
  <si>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</si>
  <si>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</si>
  <si>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</si>
  <si>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</si>
  <si>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</si>
  <si>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</si>
  <si>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</si>
  <si>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</si>
  <si>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</si>
  <si>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</si>
  <si>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</si>
  <si>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</si>
  <si>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</si>
  <si>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</si>
  <si>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</si>
  <si>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</si>
  <si>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</si>
  <si>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</si>
  <si>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</si>
  <si>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</si>
  <si>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</si>
  <si>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</si>
  <si>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</si>
  <si>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</si>
  <si>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</si>
  <si>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</si>
  <si>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</si>
  <si>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</si>
  <si>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</si>
  <si>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</si>
  <si>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</si>
  <si>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</si>
  <si>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</si>
  <si>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</si>
  <si>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</si>
  <si>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</si>
  <si>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</si>
  <si>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</si>
  <si>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</si>
  <si>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</si>
  <si>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</si>
  <si>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</si>
  <si>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</si>
  <si>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</si>
  <si>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</si>
  <si>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</si>
  <si>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</si>
  <si>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</si>
  <si>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</si>
  <si>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</si>
  <si>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</si>
  <si>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</si>
  <si>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</si>
  <si>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</si>
  <si>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</si>
  <si>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</si>
  <si>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</si>
  <si>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</si>
  <si>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</si>
  <si>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</si>
  <si>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</si>
  <si>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</si>
  <si>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</si>
  <si>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</si>
  <si>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</si>
  <si>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</si>
  <si>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</si>
  <si>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</si>
  <si>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</si>
  <si>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</si>
  <si>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</si>
  <si>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</si>
  <si>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</si>
  <si>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</si>
  <si>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</si>
  <si>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</si>
  <si>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</si>
  <si>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</si>
  <si>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</si>
  <si>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</si>
  <si>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</si>
  <si>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</si>
  <si>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</si>
  <si>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</si>
  <si>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</si>
  <si>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</si>
  <si>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</si>
  <si>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</si>
  <si>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</si>
  <si>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</si>
  <si>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</si>
  <si>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</si>
  <si>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</si>
  <si>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</si>
  <si>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</si>
  <si>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</si>
  <si>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</si>
  <si>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</si>
  <si>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</si>
  <si>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</si>
  <si>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</si>
  <si>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</si>
  <si>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</si>
  <si>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</si>
  <si>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</si>
  <si>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</si>
  <si>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</si>
  <si>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</si>
  <si>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</si>
  <si>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</si>
  <si>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</si>
  <si>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</si>
  <si>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</si>
  <si>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</si>
  <si>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</si>
  <si>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</si>
  <si>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</si>
  <si>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</si>
  <si>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</si>
  <si>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</si>
  <si>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</si>
  <si>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</si>
  <si>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</si>
  <si>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</si>
  <si>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</si>
  <si>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</si>
  <si>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</si>
  <si>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</si>
  <si>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</si>
  <si>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</si>
  <si>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</si>
  <si>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</si>
  <si>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</si>
  <si>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</si>
  <si>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</si>
  <si>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</si>
  <si>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</si>
  <si>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</si>
  <si>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</si>
  <si>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</si>
  <si>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</si>
  <si>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</si>
  <si>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</si>
  <si>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</si>
  <si>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</si>
  <si>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</si>
  <si>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</si>
  <si>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</si>
  <si>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</si>
  <si>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</si>
  <si>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</si>
  <si>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</si>
  <si>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</si>
  <si>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</si>
  <si>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</si>
  <si>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</si>
  <si>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</si>
  <si>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</si>
  <si>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</si>
  <si>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</si>
  <si>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</si>
  <si>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</si>
  <si>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</si>
  <si>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</si>
  <si>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</si>
  <si>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</si>
  <si>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</si>
  <si>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</si>
  <si>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</si>
  <si>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</si>
  <si>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</si>
  <si>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</si>
  <si>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</si>
  <si>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</si>
  <si>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</si>
  <si>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</si>
  <si>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</si>
  <si>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</si>
  <si>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</si>
  <si>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</si>
  <si>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</si>
  <si>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</si>
  <si>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</si>
  <si>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</si>
  <si>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</si>
  <si>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</si>
  <si>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</si>
  <si>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</si>
  <si>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</si>
  <si>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</si>
  <si>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</si>
  <si>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</si>
  <si>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</si>
  <si>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</si>
  <si>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</si>
  <si>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</si>
  <si>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</si>
  <si>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</si>
  <si>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</si>
  <si>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</si>
  <si>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</si>
  <si>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</si>
  <si>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</si>
  <si>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</si>
  <si>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</si>
  <si>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</si>
  <si>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</si>
  <si>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</si>
  <si>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</si>
  <si>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</si>
  <si>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</si>
  <si>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</si>
  <si>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</si>
  <si>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</si>
  <si>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</si>
  <si>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</si>
  <si>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</si>
  <si>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</si>
  <si>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</si>
  <si>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</si>
  <si>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</si>
  <si>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</si>
  <si>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</si>
  <si>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</si>
  <si>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</si>
  <si>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</si>
  <si>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</si>
  <si>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</si>
  <si>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</si>
  <si>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</si>
  <si>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</si>
  <si>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</si>
  <si>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</si>
  <si>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</si>
  <si>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</si>
  <si>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</si>
  <si>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</si>
  <si>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</si>
  <si>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</si>
  <si>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</si>
  <si>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</si>
  <si>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</si>
  <si>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</si>
  <si>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</si>
  <si>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</si>
  <si>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</si>
  <si>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</si>
  <si>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</si>
  <si>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</si>
  <si>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</si>
  <si>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</si>
  <si>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</si>
  <si>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</si>
  <si>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</si>
  <si>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</si>
  <si>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</si>
  <si>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</si>
  <si>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</si>
  <si>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</si>
  <si>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</si>
  <si>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</si>
  <si>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</si>
  <si>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</si>
  <si>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</si>
  <si>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</si>
  <si>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</si>
  <si>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</si>
  <si>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</si>
  <si>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</si>
  <si>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</si>
  <si>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</si>
  <si>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</si>
  <si>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</si>
  <si>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</si>
  <si>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</si>
  <si>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</si>
  <si>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</si>
  <si>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</si>
  <si>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</si>
  <si>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</si>
  <si>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</si>
  <si>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</si>
  <si>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</si>
  <si>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</si>
  <si>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</si>
  <si>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</si>
  <si>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</si>
  <si>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</si>
  <si>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</si>
  <si>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</si>
  <si>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</si>
  <si>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</si>
  <si>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</si>
  <si>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</si>
  <si>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</si>
  <si>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</si>
  <si>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</si>
  <si>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</si>
  <si>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</si>
  <si>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</si>
  <si>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</si>
  <si>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</si>
  <si>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</si>
  <si>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</si>
  <si>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</si>
  <si>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</si>
  <si>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</si>
  <si>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</si>
  <si>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</si>
  <si>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</si>
  <si>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</si>
  <si>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</si>
  <si>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</si>
  <si>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</si>
  <si>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</si>
  <si>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</si>
  <si>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</si>
  <si>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</si>
  <si>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</si>
  <si>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</si>
  <si>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</si>
  <si>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</si>
  <si>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</si>
  <si>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</si>
  <si>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</si>
  <si>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</si>
  <si>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</si>
  <si>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</si>
  <si>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</si>
  <si>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</si>
  <si>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</si>
  <si>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</si>
  <si>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</si>
  <si>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</si>
  <si>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</si>
  <si>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</si>
  <si>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</si>
  <si>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</si>
  <si>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</si>
  <si>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</si>
  <si>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</si>
  <si>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</si>
  <si>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</si>
  <si>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</si>
  <si>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</si>
  <si>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</si>
  <si>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</si>
  <si>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</si>
  <si>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</si>
  <si>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</si>
  <si>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</si>
  <si>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</si>
  <si>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</si>
  <si>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</si>
  <si>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</si>
  <si>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</si>
  <si>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</si>
  <si>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</si>
  <si>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</si>
  <si>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</si>
  <si>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</si>
  <si>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</si>
  <si>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</si>
  <si>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</si>
  <si>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</si>
  <si>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</si>
  <si>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</si>
  <si>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</si>
  <si>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</si>
  <si>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</si>
  <si>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</si>
  <si>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</si>
  <si>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</si>
  <si>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</si>
  <si>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</si>
  <si>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</si>
  <si>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</si>
  <si>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</si>
  <si>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</si>
  <si>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</si>
  <si>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</si>
  <si>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</si>
  <si>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</si>
  <si>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</si>
  <si>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</si>
  <si>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</si>
  <si>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</si>
  <si>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</si>
  <si>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</si>
  <si>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</si>
  <si>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</si>
  <si>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</si>
  <si>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</si>
  <si>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</si>
  <si>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</si>
  <si>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</si>
  <si>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</si>
  <si>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</si>
  <si>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</si>
  <si>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</si>
  <si>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</si>
  <si>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</si>
  <si>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</si>
  <si>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</si>
  <si>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</si>
  <si>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</si>
  <si>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</si>
  <si>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</si>
  <si>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</si>
  <si>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</si>
  <si>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</si>
  <si>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</si>
  <si>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</si>
  <si>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</si>
  <si>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</si>
  <si>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</si>
  <si>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</si>
  <si>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</si>
  <si>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</si>
  <si>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</si>
  <si>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</si>
  <si>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</si>
  <si>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</si>
  <si>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</si>
  <si>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</si>
  <si>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</si>
  <si>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</si>
  <si>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</si>
  <si>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</si>
  <si>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</si>
  <si>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</si>
  <si>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</si>
  <si>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</si>
  <si>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</si>
  <si>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</si>
  <si>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</si>
  <si>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</si>
  <si>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</si>
  <si>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</si>
  <si>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</si>
  <si>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</si>
  <si>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</si>
  <si>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</si>
  <si>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</si>
  <si>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</si>
  <si>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</si>
  <si>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</si>
  <si>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</si>
  <si>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</si>
  <si>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</si>
  <si>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</si>
  <si>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</si>
  <si>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</si>
  <si>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</si>
  <si>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</si>
  <si>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</si>
  <si>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</si>
  <si>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</si>
  <si>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</si>
  <si>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</si>
  <si>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</si>
  <si>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</si>
  <si>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</si>
  <si>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</si>
  <si>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</si>
  <si>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</si>
  <si>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</si>
  <si>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</si>
  <si>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</si>
  <si>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</si>
  <si>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</si>
  <si>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</si>
  <si>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</si>
  <si>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</si>
  <si>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</si>
  <si>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</si>
  <si>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</si>
  <si>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</si>
  <si>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</si>
  <si>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</si>
  <si>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</si>
  <si>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</si>
  <si>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</si>
  <si>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</si>
  <si>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</si>
  <si>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</si>
  <si>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</si>
  <si>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</si>
  <si>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</si>
  <si>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</si>
  <si>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</si>
  <si>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</si>
  <si>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</si>
  <si>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</si>
  <si>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</si>
  <si>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</si>
  <si>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</si>
  <si>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</si>
  <si>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</si>
  <si>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</si>
  <si>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</si>
  <si>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</si>
  <si>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</si>
  <si>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</si>
  <si>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</si>
  <si>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</si>
  <si>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</si>
  <si>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</si>
  <si>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</si>
  <si>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</si>
  <si>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</si>
  <si>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</si>
  <si>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</si>
  <si>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</si>
  <si>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</si>
  <si>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</si>
  <si>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</si>
  <si>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</si>
  <si>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</si>
  <si>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</si>
  <si>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</si>
  <si>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</si>
  <si>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</si>
  <si>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</si>
  <si>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</si>
  <si>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</si>
  <si>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</si>
  <si>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</si>
  <si>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</si>
  <si>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</si>
  <si>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</si>
  <si>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</si>
  <si>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</si>
  <si>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</si>
  <si>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</si>
  <si>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</si>
  <si>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</si>
  <si>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</si>
  <si>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</si>
  <si>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</si>
  <si>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</si>
  <si>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</si>
  <si>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</si>
  <si>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</si>
  <si>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</si>
  <si>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</si>
  <si>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</si>
  <si>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</si>
  <si>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</si>
  <si>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</si>
  <si>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</si>
  <si>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</si>
  <si>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</si>
  <si>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</si>
  <si>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</si>
  <si>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</si>
  <si>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</si>
  <si>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</si>
  <si>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</si>
  <si>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</si>
  <si>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</si>
  <si>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</si>
  <si>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</si>
  <si>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</si>
  <si>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</si>
  <si>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</si>
  <si>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</si>
  <si>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</si>
  <si>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</si>
  <si>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</si>
  <si>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</si>
  <si>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</si>
  <si>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</si>
  <si>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</si>
  <si>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</si>
  <si>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</si>
  <si>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</si>
  <si>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</si>
  <si>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</si>
  <si>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</si>
  <si>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</si>
  <si>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</si>
  <si>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</si>
  <si>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</si>
  <si>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</si>
  <si>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</si>
  <si>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</si>
  <si>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</si>
  <si>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</si>
  <si>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</si>
  <si>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</si>
  <si>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</si>
  <si>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</si>
  <si>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</si>
  <si>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</si>
  <si>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</si>
  <si>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</si>
  <si>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</si>
  <si>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</si>
  <si>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</si>
  <si>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</si>
  <si>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</si>
  <si>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</si>
  <si>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</si>
  <si>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</si>
  <si>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</si>
  <si>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</si>
  <si>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</si>
  <si>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</si>
  <si>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</si>
  <si>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</si>
  <si>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</si>
  <si>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</si>
  <si>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</si>
  <si>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</si>
  <si>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</si>
  <si>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</si>
  <si>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</si>
  <si>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</si>
  <si>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</si>
  <si>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</si>
  <si>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</si>
  <si>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</si>
  <si>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</si>
  <si>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</si>
  <si>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</si>
  <si>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</si>
  <si>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</si>
  <si>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</si>
  <si>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</si>
  <si>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</si>
  <si>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</si>
  <si>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</si>
  <si>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</si>
  <si>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</si>
  <si>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</si>
  <si>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</si>
  <si>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</si>
  <si>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</si>
  <si>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</si>
  <si>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</si>
  <si>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</si>
  <si>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</si>
  <si>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</si>
  <si>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</si>
  <si>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</si>
  <si>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</si>
  <si>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</si>
  <si>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</si>
  <si>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</si>
  <si>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</si>
  <si>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</si>
  <si>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</si>
  <si>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</si>
  <si>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</si>
  <si>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</si>
  <si>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</si>
  <si>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</si>
  <si>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</si>
  <si>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</si>
  <si>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</si>
  <si>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</si>
  <si>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</si>
  <si>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</si>
  <si>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</si>
  <si>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</si>
  <si>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</si>
  <si>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</si>
  <si>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</si>
  <si>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</si>
  <si>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</si>
  <si>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</si>
  <si>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</si>
  <si>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</si>
  <si>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</si>
  <si>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</si>
  <si>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</si>
  <si>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</si>
  <si>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</si>
  <si>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</si>
  <si>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</si>
  <si>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</si>
  <si>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</si>
  <si>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</si>
  <si>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</si>
  <si>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</si>
  <si>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</si>
  <si>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</si>
  <si>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</si>
  <si>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</si>
  <si>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</si>
  <si>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</si>
  <si>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</si>
  <si>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</si>
  <si>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</si>
  <si>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</si>
  <si>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</si>
  <si>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</si>
  <si>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</si>
  <si>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</si>
  <si>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</si>
  <si>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</si>
  <si>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</si>
  <si>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</si>
  <si>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</si>
  <si>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</si>
  <si>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</si>
  <si>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</si>
  <si>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</si>
  <si>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</si>
  <si>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</si>
  <si>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</si>
  <si>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</si>
  <si>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</si>
  <si>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</si>
  <si>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</si>
  <si>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</si>
  <si>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</si>
  <si>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</si>
  <si>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</si>
  <si>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</si>
  <si>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</si>
  <si>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</si>
  <si>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</si>
  <si>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</si>
  <si>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</si>
  <si>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</si>
  <si>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</si>
  <si>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</si>
  <si>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</si>
  <si>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</si>
  <si>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</si>
  <si>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</si>
  <si>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</si>
  <si>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</si>
  <si>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</si>
  <si>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</si>
  <si>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</si>
  <si>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</si>
  <si>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</si>
  <si>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</si>
  <si>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</si>
  <si>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</si>
  <si>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</si>
  <si>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</si>
  <si>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</si>
  <si>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</si>
  <si>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</si>
  <si>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</si>
  <si>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</si>
  <si>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</si>
  <si>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</si>
  <si>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</si>
  <si>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</si>
  <si>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</si>
  <si>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</si>
  <si>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</si>
  <si>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</si>
  <si>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</si>
  <si>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</si>
  <si>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</si>
  <si>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</si>
  <si>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</si>
  <si>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</si>
  <si>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</si>
  <si>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</si>
  <si>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</si>
  <si>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</si>
  <si>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</si>
  <si>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</si>
  <si>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</si>
  <si>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</si>
  <si>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</si>
  <si>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</si>
  <si>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</si>
  <si>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</si>
  <si>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</si>
  <si>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</si>
  <si>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</si>
  <si>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</si>
  <si>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</si>
  <si>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</si>
  <si>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</si>
  <si>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</si>
  <si>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</si>
  <si>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</si>
  <si>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</si>
  <si>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</si>
  <si>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</si>
  <si>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</si>
  <si>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</si>
  <si>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</si>
  <si>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</si>
  <si>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</si>
  <si>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</si>
  <si>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</si>
  <si>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</si>
  <si>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</si>
  <si>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</si>
  <si>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</si>
  <si>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</si>
  <si>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</si>
  <si>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</si>
  <si>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</si>
  <si>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</si>
  <si>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</si>
  <si>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</si>
  <si>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</si>
  <si>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</si>
  <si>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</si>
  <si>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</si>
  <si>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</si>
  <si>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</si>
  <si>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</si>
  <si>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</si>
  <si>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</si>
  <si>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</si>
  <si>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</si>
  <si>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</si>
  <si>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</si>
  <si>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</si>
  <si>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</si>
  <si>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</si>
  <si>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</si>
  <si>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</si>
  <si>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</si>
  <si>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</si>
  <si>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</si>
  <si>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</si>
  <si>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</si>
  <si>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</si>
  <si>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</si>
  <si>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</si>
  <si>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</si>
  <si>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</si>
  <si>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</si>
  <si>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</si>
  <si>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</si>
  <si>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</si>
  <si>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</si>
  <si>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</si>
  <si>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</si>
  <si>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</si>
  <si>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</si>
  <si>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</si>
  <si>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</si>
  <si>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</si>
  <si>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</si>
  <si>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</si>
  <si>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</si>
  <si>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</si>
  <si>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</si>
  <si>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</si>
  <si>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</si>
  <si>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</si>
  <si>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</si>
  <si>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</si>
  <si>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</si>
  <si>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</si>
  <si>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</si>
  <si>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</si>
  <si>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</si>
  <si>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</si>
  <si>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</si>
  <si>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</si>
  <si>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</si>
  <si>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</si>
  <si>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</si>
  <si>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</si>
  <si>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</si>
  <si>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</si>
  <si>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</si>
  <si>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</si>
  <si>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</si>
  <si>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</si>
  <si>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</si>
  <si>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</si>
  <si>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</si>
  <si>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</si>
  <si>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</si>
  <si>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</si>
  <si>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</si>
  <si>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</si>
  <si>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</si>
  <si>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</si>
  <si>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</si>
  <si>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</si>
  <si>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</si>
  <si>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</si>
  <si>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</si>
  <si>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</si>
  <si>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</si>
  <si>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</si>
  <si>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</si>
  <si>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</si>
  <si>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</si>
  <si>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</si>
  <si>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</si>
  <si>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</si>
  <si>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</si>
  <si>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</si>
  <si>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</si>
  <si>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</si>
  <si>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</si>
  <si>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</si>
  <si>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</si>
  <si>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</si>
  <si>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</si>
  <si>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</si>
  <si>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</si>
  <si>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</si>
  <si>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</si>
  <si>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</si>
  <si>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</si>
  <si>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</si>
  <si>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</si>
  <si>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</si>
  <si>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</si>
  <si>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</si>
  <si>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</si>
  <si>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</si>
  <si>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</si>
  <si>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</si>
  <si>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</si>
  <si>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</si>
  <si>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</si>
  <si>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</si>
  <si>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</si>
  <si>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</si>
  <si>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</si>
  <si>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</si>
  <si>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</si>
  <si>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</si>
  <si>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</si>
  <si>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</si>
  <si>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</si>
  <si>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</si>
  <si>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</si>
  <si>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</si>
  <si>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</si>
  <si>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</si>
  <si>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</si>
  <si>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</si>
  <si>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</si>
  <si>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</si>
  <si>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</si>
  <si>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</si>
  <si>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</si>
  <si>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</si>
  <si>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</si>
  <si>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</si>
  <si>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</si>
  <si>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</si>
  <si>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</si>
  <si>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</si>
  <si>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</si>
  <si>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</si>
  <si>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</si>
  <si>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</si>
  <si>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</si>
  <si>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</si>
  <si>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</si>
  <si>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</si>
  <si>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</si>
  <si>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</si>
  <si>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</si>
  <si>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</si>
  <si>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</si>
  <si>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</si>
  <si>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</si>
  <si>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</si>
  <si>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</si>
  <si>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</si>
  <si>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</si>
  <si>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</si>
  <si>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</si>
  <si>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</si>
  <si>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</si>
  <si>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</si>
  <si>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</si>
  <si>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</si>
  <si>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</si>
  <si>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</si>
  <si>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</si>
  <si>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</si>
  <si>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</si>
  <si>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</si>
  <si>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</si>
  <si>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</si>
  <si>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</si>
  <si>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</si>
  <si>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</si>
  <si>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</si>
  <si>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</si>
  <si>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</si>
  <si>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</si>
  <si>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</si>
  <si>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</si>
  <si>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</si>
  <si>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</si>
  <si>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</si>
  <si>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</si>
  <si>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</si>
  <si>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</si>
  <si>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</si>
  <si>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</si>
  <si>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</si>
  <si>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</si>
  <si>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</si>
  <si>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</si>
  <si>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</si>
  <si>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</si>
  <si>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</si>
  <si>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</si>
  <si>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</si>
  <si>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</si>
  <si>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</si>
  <si>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</si>
  <si>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</si>
  <si>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</si>
  <si>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</si>
  <si>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</si>
  <si>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</si>
  <si>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</si>
  <si>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</si>
  <si>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</si>
  <si>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</si>
  <si>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</si>
  <si>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</si>
  <si>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</si>
  <si>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</si>
  <si>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</si>
  <si>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</si>
  <si>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</si>
  <si>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</si>
  <si>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</si>
  <si>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</si>
  <si>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</si>
  <si>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</si>
  <si>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</si>
  <si>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</si>
  <si>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</si>
  <si>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</si>
  <si>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</si>
  <si>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</si>
  <si>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</si>
  <si>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</si>
  <si>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</si>
  <si>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</si>
  <si>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</si>
  <si>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</si>
  <si>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</si>
  <si>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</si>
  <si>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</si>
  <si>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</si>
  <si>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</si>
  <si>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</si>
  <si>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</si>
  <si>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</si>
  <si>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</si>
  <si>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</si>
  <si>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</si>
  <si>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</si>
  <si>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</si>
  <si>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</si>
  <si>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</si>
  <si>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</si>
  <si>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</si>
  <si>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</si>
  <si>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</si>
  <si>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</si>
  <si>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</si>
  <si>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</si>
  <si>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</si>
  <si>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</si>
  <si>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</si>
  <si>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</si>
  <si>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</si>
  <si>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</si>
  <si>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</si>
  <si>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</si>
  <si>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</si>
  <si>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</si>
  <si>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</si>
  <si>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</si>
  <si>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</si>
  <si>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</si>
  <si>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</si>
  <si>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</si>
  <si>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</si>
  <si>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</si>
  <si>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</si>
  <si>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</si>
  <si>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</si>
  <si>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</si>
  <si>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</si>
  <si>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</si>
  <si>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</si>
  <si>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</si>
  <si>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</si>
  <si>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</si>
  <si>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</si>
  <si>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</si>
  <si>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</si>
  <si>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</si>
  <si>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</si>
  <si>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</si>
  <si>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</si>
  <si>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</si>
  <si>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</si>
  <si>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</si>
  <si>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</si>
  <si>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</si>
  <si>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</si>
  <si>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</si>
  <si>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</si>
  <si>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</si>
  <si>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</si>
  <si>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</si>
  <si>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</si>
  <si>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</si>
  <si>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</si>
  <si>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</si>
  <si>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</si>
  <si>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</si>
  <si>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</si>
  <si>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</si>
  <si>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</si>
  <si>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</si>
  <si>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</si>
  <si>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</si>
  <si>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</si>
  <si>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</si>
  <si>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</si>
  <si>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</si>
  <si>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</si>
  <si>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</si>
  <si>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</si>
  <si>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</si>
  <si>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</si>
  <si>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</si>
  <si>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</si>
  <si>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</si>
  <si>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</si>
  <si>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</si>
  <si>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</si>
  <si>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</si>
  <si>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</si>
  <si>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</si>
  <si>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</si>
  <si>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</si>
  <si>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</si>
  <si>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</si>
  <si>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</si>
  <si>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</si>
  <si>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</si>
  <si>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</si>
  <si>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</si>
  <si>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</si>
  <si>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</si>
  <si>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</si>
  <si>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</si>
  <si>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</si>
  <si>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</si>
  <si>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</si>
  <si>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</si>
  <si>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</si>
  <si>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</si>
  <si>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</si>
  <si>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</si>
  <si>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</si>
  <si>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</si>
  <si>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</si>
  <si>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</si>
  <si>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</si>
  <si>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</si>
  <si>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</si>
  <si>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</si>
  <si>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</si>
  <si>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</si>
  <si>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</si>
  <si>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</si>
  <si>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</si>
  <si>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</si>
  <si>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</si>
  <si>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</si>
  <si>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</si>
  <si>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</si>
  <si>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</si>
  <si>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</si>
  <si>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</si>
  <si>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</si>
  <si>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</si>
  <si>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</si>
  <si>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</si>
  <si>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</si>
  <si>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</si>
  <si>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</si>
  <si>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</si>
  <si>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</si>
  <si>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</si>
  <si>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</si>
  <si>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</si>
  <si>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</si>
  <si>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</si>
  <si>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</si>
  <si>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</si>
  <si>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</si>
  <si>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</si>
  <si>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</si>
  <si>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</si>
  <si>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</si>
  <si>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</si>
  <si>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</si>
  <si>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</si>
  <si>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</si>
  <si>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</si>
  <si>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</si>
  <si>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</si>
  <si>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</si>
  <si>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</si>
  <si>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</si>
  <si>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</si>
  <si>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</si>
  <si>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</si>
  <si>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</si>
  <si>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</si>
  <si>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</si>
  <si>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</si>
  <si>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</si>
  <si>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</si>
  <si>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</si>
  <si>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</si>
  <si>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</si>
  <si>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</si>
  <si>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</si>
  <si>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</si>
  <si>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</si>
  <si>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</si>
  <si>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</si>
  <si>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</si>
  <si>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</si>
  <si>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</si>
  <si>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</si>
  <si>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</si>
  <si>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</si>
  <si>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</si>
  <si>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</si>
  <si>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</si>
  <si>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</si>
  <si>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</si>
  <si>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</si>
  <si>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</si>
  <si>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</si>
  <si>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</si>
  <si>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</si>
  <si>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</si>
  <si>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</si>
  <si>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</si>
  <si>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</si>
  <si>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</si>
  <si>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</si>
  <si>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</si>
  <si>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</si>
  <si>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</si>
  <si>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</si>
  <si>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</si>
  <si>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</si>
  <si>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</si>
  <si>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</si>
  <si>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</si>
  <si>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</si>
  <si>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</si>
  <si>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</si>
  <si>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</si>
  <si>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</si>
  <si>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</si>
  <si>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</si>
  <si>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</si>
  <si>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</si>
  <si>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</si>
  <si>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</si>
  <si>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</si>
  <si>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</si>
  <si>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</si>
  <si>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</si>
  <si>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</si>
  <si>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</si>
  <si>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</si>
  <si>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</si>
  <si>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</si>
  <si>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</si>
  <si>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</si>
  <si>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</si>
  <si>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</si>
  <si>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</si>
  <si>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</si>
  <si>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</si>
  <si>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</si>
  <si>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</si>
  <si>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</si>
  <si>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</si>
  <si>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</si>
  <si>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</si>
  <si>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</si>
  <si>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</si>
  <si>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</si>
  <si>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</si>
  <si>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</si>
  <si>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</si>
  <si>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</si>
  <si>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</si>
  <si>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</si>
  <si>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</si>
  <si>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</si>
  <si>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</si>
  <si>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</si>
  <si>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</si>
  <si>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</si>
  <si>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</si>
  <si>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</si>
  <si>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</si>
  <si>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</si>
  <si>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</si>
  <si>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</si>
  <si>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</si>
  <si>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</si>
  <si>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</si>
  <si>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</si>
  <si>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</si>
  <si>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</si>
  <si>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</si>
  <si>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</si>
  <si>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</si>
  <si>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</si>
  <si>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</si>
  <si>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</si>
  <si>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</si>
  <si>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</si>
  <si>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</si>
  <si>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</si>
  <si>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</si>
  <si>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</si>
  <si>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</si>
  <si>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</si>
  <si>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</si>
  <si>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</si>
  <si>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</si>
  <si>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</si>
  <si>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</si>
  <si>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</si>
  <si>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</si>
  <si>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</si>
  <si>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</si>
  <si>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</si>
  <si>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</si>
  <si>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</si>
  <si>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</si>
  <si>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</si>
  <si>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</si>
  <si>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</si>
  <si>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</si>
  <si>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</si>
  <si>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</si>
  <si>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</si>
  <si>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</si>
  <si>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</si>
  <si>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</si>
  <si>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</si>
  <si>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</si>
  <si>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</si>
  <si>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</si>
  <si>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</si>
  <si>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</si>
  <si>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</si>
  <si>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</si>
  <si>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</si>
  <si>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</si>
  <si>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</si>
  <si>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</si>
  <si>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</si>
  <si>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</si>
  <si>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</si>
  <si>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</si>
  <si>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</si>
  <si>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</si>
  <si>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</si>
  <si>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</si>
  <si>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</si>
  <si>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</si>
  <si>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</si>
  <si>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</si>
  <si>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</si>
  <si>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</si>
  <si>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</si>
  <si>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</si>
  <si>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</si>
  <si>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</si>
  <si>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</si>
  <si>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</si>
  <si>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</si>
  <si>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</si>
  <si>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</si>
  <si>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</si>
  <si>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</si>
  <si>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</si>
  <si>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</si>
  <si>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</si>
  <si>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</si>
  <si>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</si>
  <si>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</si>
  <si>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</si>
  <si>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</si>
  <si>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</si>
  <si>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</si>
  <si>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</si>
  <si>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</si>
  <si>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</si>
  <si>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</si>
  <si>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</si>
  <si>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</si>
  <si>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</si>
  <si>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</si>
  <si>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</si>
  <si>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</si>
  <si>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</si>
  <si>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</si>
  <si>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</si>
  <si>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</si>
  <si>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</si>
  <si>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</si>
  <si>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</si>
  <si>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</si>
  <si>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</si>
  <si>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</si>
  <si>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</si>
  <si>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</si>
  <si>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</si>
  <si>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</si>
  <si>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</si>
  <si>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</si>
  <si>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</si>
  <si>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</si>
  <si>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</si>
  <si>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</si>
  <si>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</si>
  <si>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</si>
  <si>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</si>
  <si>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</si>
  <si>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</si>
  <si>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</si>
  <si>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</si>
  <si>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</si>
  <si>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</si>
  <si>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</si>
  <si>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</si>
  <si>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</si>
  <si>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</si>
  <si>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</si>
  <si>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</si>
  <si>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</si>
  <si>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</si>
  <si>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</si>
  <si>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</si>
  <si>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</si>
  <si>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</si>
  <si>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</si>
  <si>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</si>
  <si>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</si>
  <si>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</si>
  <si>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</si>
  <si>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</si>
  <si>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</si>
  <si>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</si>
  <si>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</si>
  <si>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</si>
  <si>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</si>
  <si>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</si>
  <si>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</si>
  <si>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</si>
  <si>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</si>
  <si>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</si>
  <si>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</si>
  <si>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</si>
  <si>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</si>
  <si>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</si>
  <si>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</si>
  <si>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</si>
  <si>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</si>
  <si>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</si>
  <si>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</si>
  <si>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</si>
  <si>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</si>
  <si>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</si>
  <si>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</si>
  <si>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</si>
  <si>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</si>
  <si>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</si>
  <si>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</si>
  <si>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</si>
  <si>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</si>
  <si>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</si>
  <si>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</si>
  <si>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</si>
  <si>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</si>
  <si>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</si>
  <si>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</si>
  <si>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</si>
  <si>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</si>
  <si>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</si>
  <si>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</si>
  <si>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</si>
  <si>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</si>
  <si>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</si>
  <si>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</si>
  <si>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</si>
  <si>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</si>
  <si>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</si>
  <si>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</si>
  <si>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</si>
  <si>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</si>
  <si>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</si>
  <si>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</si>
  <si>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</si>
  <si>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</si>
  <si>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</si>
  <si>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</si>
  <si>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</si>
  <si>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</si>
  <si>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</si>
  <si>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</si>
  <si>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</si>
  <si>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</si>
  <si>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</si>
  <si>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</si>
  <si>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</si>
  <si>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</si>
  <si>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</si>
  <si>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</si>
  <si>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</si>
  <si>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</si>
  <si>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</si>
  <si>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</si>
  <si>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</si>
  <si>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</si>
  <si>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</si>
  <si>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</si>
  <si>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</si>
  <si>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</si>
  <si>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</si>
  <si>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</si>
  <si>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</si>
  <si>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</si>
  <si>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</si>
  <si>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</si>
  <si>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</si>
  <si>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</si>
  <si>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</si>
  <si>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</si>
  <si>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</si>
  <si>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</si>
  <si>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</si>
  <si>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</si>
  <si>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</si>
  <si>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</si>
  <si>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</si>
  <si>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</si>
  <si>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</si>
  <si>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</si>
  <si>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</si>
  <si>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</si>
  <si>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</si>
  <si>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</si>
  <si>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</si>
  <si>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</si>
  <si>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</si>
  <si>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</si>
  <si>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</si>
  <si>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</si>
  <si>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</si>
  <si>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</si>
  <si>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</si>
  <si>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</si>
  <si>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</si>
  <si>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</si>
  <si>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</si>
  <si>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</si>
  <si>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</si>
  <si>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</si>
  <si>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</si>
  <si>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</si>
  <si>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</si>
  <si>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</si>
  <si>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</si>
  <si>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</si>
  <si>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</si>
  <si>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</si>
  <si>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</si>
  <si>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</si>
  <si>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</si>
  <si>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</si>
  <si>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</si>
  <si>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</si>
  <si>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</si>
  <si>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</si>
  <si>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</si>
  <si>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</si>
  <si>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</si>
  <si>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</si>
  <si>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</si>
  <si>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</si>
  <si>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</si>
  <si>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</si>
  <si>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</si>
  <si>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</si>
  <si>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</si>
  <si>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</si>
  <si>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</si>
  <si>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</si>
  <si>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</si>
  <si>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</si>
  <si>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</si>
  <si>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</si>
  <si>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</si>
  <si>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</si>
  <si>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</si>
  <si>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</si>
  <si>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</si>
  <si>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</si>
  <si>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</si>
  <si>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</si>
  <si>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</si>
  <si>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</si>
  <si>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</si>
  <si>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</si>
  <si>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</si>
  <si>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</si>
  <si>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</si>
  <si>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</si>
  <si>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</si>
  <si>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</si>
  <si>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</si>
  <si>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</si>
  <si>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</si>
  <si>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</si>
  <si>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</si>
  <si>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</si>
  <si>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</si>
  <si>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</si>
  <si>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</si>
  <si>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</si>
  <si>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</si>
  <si>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</si>
  <si>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</si>
  <si>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</si>
  <si>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</si>
  <si>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</si>
  <si>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</si>
  <si>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</si>
  <si>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</si>
  <si>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</si>
  <si>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</si>
  <si>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</si>
  <si>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</si>
  <si>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</si>
  <si>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</si>
  <si>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</si>
  <si>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</si>
  <si>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</si>
  <si>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</si>
  <si>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</si>
  <si>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</si>
  <si>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</si>
  <si>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</si>
  <si>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</si>
  <si>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</si>
  <si>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</si>
  <si>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</si>
  <si>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</si>
  <si>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</si>
  <si>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</si>
  <si>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</si>
  <si>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</si>
  <si>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</si>
  <si>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</si>
  <si>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</si>
  <si>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</si>
  <si>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</si>
  <si>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</si>
  <si>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</si>
  <si>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</si>
  <si>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</si>
  <si>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</si>
  <si>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</si>
  <si>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</si>
  <si>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</si>
  <si>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</si>
  <si>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</si>
  <si>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</si>
  <si>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</si>
  <si>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</si>
  <si>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</si>
  <si>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</si>
  <si>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</si>
  <si>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</si>
  <si>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</si>
  <si>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</si>
  <si>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</si>
  <si>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</si>
  <si>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</si>
  <si>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</si>
  <si>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</si>
  <si>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</si>
  <si>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</si>
  <si>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</si>
  <si>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</si>
  <si>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</si>
  <si>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</si>
  <si>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</si>
  <si>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</si>
  <si>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</si>
  <si>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</si>
  <si>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</si>
  <si>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</si>
  <si>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</si>
  <si>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</si>
  <si>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</si>
  <si>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</si>
  <si>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</si>
  <si>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</si>
  <si>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</si>
  <si>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</si>
  <si>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</si>
  <si>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</si>
  <si>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</si>
  <si>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</si>
  <si>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</si>
  <si>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</si>
  <si>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</si>
  <si>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</si>
  <si>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</si>
  <si>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</si>
  <si>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</si>
  <si>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</si>
  <si>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</si>
  <si>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</si>
  <si>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</si>
  <si>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</si>
  <si>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</si>
  <si>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</si>
  <si>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</si>
  <si>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</si>
  <si>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</si>
  <si>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</si>
  <si>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</si>
  <si>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</si>
  <si>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</si>
  <si>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</si>
  <si>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</si>
  <si>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</si>
  <si>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</si>
  <si>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</si>
  <si>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</si>
  <si>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</si>
  <si>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</si>
  <si>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</si>
  <si>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</si>
  <si>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</si>
  <si>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</si>
  <si>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</si>
  <si>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</si>
  <si>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</si>
  <si>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</si>
  <si>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</si>
  <si>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</si>
  <si>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</si>
  <si>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</si>
  <si>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</si>
  <si>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</si>
  <si>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</si>
  <si>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</si>
  <si>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</si>
  <si>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</si>
  <si>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</si>
  <si>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</si>
  <si>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</si>
  <si>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</si>
  <si>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</si>
  <si>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</si>
  <si>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</si>
  <si>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</si>
  <si>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</si>
  <si>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</si>
  <si>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</si>
  <si>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</si>
  <si>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</si>
  <si>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</si>
  <si>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</si>
  <si>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</si>
  <si>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</si>
  <si>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</si>
  <si>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</si>
  <si>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</si>
  <si>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</si>
  <si>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</si>
  <si>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</si>
  <si>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</si>
  <si>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</si>
  <si>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</si>
  <si>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</si>
  <si>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</si>
  <si>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</si>
  <si>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</si>
  <si>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</si>
  <si>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</si>
  <si>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</si>
  <si>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</si>
  <si>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</si>
  <si>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</si>
  <si>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</si>
  <si>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</si>
  <si>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</si>
  <si>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</si>
  <si>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</si>
  <si>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</si>
  <si>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</si>
  <si>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</si>
  <si>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</si>
  <si>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</si>
  <si>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</si>
  <si>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</si>
  <si>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</si>
  <si>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</si>
  <si>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</si>
  <si>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</si>
  <si>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</si>
  <si>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</si>
  <si>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</si>
  <si>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</si>
  <si>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</si>
  <si>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</si>
  <si>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</si>
  <si>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</si>
  <si>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</si>
  <si>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</si>
  <si>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</si>
  <si>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</si>
  <si>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</si>
  <si>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</si>
  <si>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</si>
  <si>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</si>
  <si>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</si>
  <si>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</si>
  <si>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</si>
  <si>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</si>
  <si>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</si>
  <si>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</si>
  <si>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</si>
  <si>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</si>
  <si>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</si>
  <si>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</si>
  <si>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</si>
  <si>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</si>
  <si>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</si>
  <si>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</si>
  <si>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</si>
  <si>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</si>
  <si>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</si>
  <si>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</si>
  <si>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</si>
  <si>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</si>
  <si>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</si>
  <si>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</si>
  <si>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</si>
  <si>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</si>
  <si>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</si>
  <si>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</si>
  <si>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</si>
  <si>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</si>
  <si>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</si>
  <si>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</si>
  <si>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</si>
  <si>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</si>
  <si>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</si>
  <si>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</si>
  <si>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</si>
  <si>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</si>
  <si>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</si>
  <si>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</si>
  <si>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</si>
  <si>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</si>
  <si>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</si>
  <si>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</si>
  <si>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</si>
  <si>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</si>
  <si>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</si>
  <si>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</si>
  <si>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</si>
  <si>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</si>
  <si>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</si>
  <si>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</si>
  <si>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</si>
  <si>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</si>
  <si>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</si>
  <si>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</si>
  <si>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</si>
  <si>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</si>
  <si>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</si>
  <si>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</si>
  <si>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</si>
  <si>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</si>
  <si>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</si>
  <si>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</si>
  <si>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</si>
  <si>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</si>
  <si>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</si>
  <si>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</si>
  <si>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</si>
  <si>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</si>
  <si>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</si>
  <si>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</si>
  <si>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</si>
  <si>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</si>
  <si>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</si>
  <si>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</si>
  <si>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</si>
  <si>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</si>
  <si>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</si>
  <si>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</si>
  <si>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</si>
  <si>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</si>
  <si>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</si>
  <si>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</si>
  <si>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</si>
  <si>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</si>
  <si>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</si>
  <si>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</si>
  <si>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</si>
  <si>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</si>
  <si>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</si>
  <si>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</si>
  <si>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</si>
  <si>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</si>
  <si>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</si>
  <si>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</si>
  <si>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</si>
  <si>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</si>
  <si>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</si>
  <si>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</si>
  <si>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</si>
  <si>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</si>
  <si>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</si>
  <si>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</si>
  <si>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</si>
  <si>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</si>
  <si>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</si>
  <si>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</si>
  <si>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</si>
  <si>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</si>
  <si>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</si>
  <si>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</si>
  <si>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</si>
  <si>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</si>
  <si>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</si>
  <si>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</si>
  <si>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</si>
  <si>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</si>
  <si>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</si>
  <si>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</si>
  <si>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</si>
  <si>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</si>
  <si>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</si>
  <si>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</si>
  <si>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</si>
  <si>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</si>
  <si>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</si>
  <si>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</si>
  <si>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</si>
  <si>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</si>
  <si>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</si>
  <si>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</si>
  <si>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</si>
  <si>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</si>
  <si>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</si>
  <si>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</si>
  <si>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</si>
  <si>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</si>
  <si>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</si>
  <si>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</si>
  <si>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</si>
  <si>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</si>
  <si>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</si>
  <si>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</si>
  <si>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</si>
  <si>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</si>
  <si>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</si>
  <si>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</si>
  <si>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</si>
  <si>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</si>
  <si>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</si>
  <si>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</si>
  <si>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</si>
  <si>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</si>
  <si>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</si>
  <si>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</si>
  <si>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</si>
  <si>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</si>
  <si>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</si>
  <si>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</si>
  <si>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</si>
  <si>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</si>
  <si>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</si>
  <si>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</si>
  <si>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</si>
  <si>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</si>
  <si>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</si>
  <si>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</si>
  <si>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</si>
  <si>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</si>
  <si>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</si>
  <si>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</si>
  <si>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</si>
  <si>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</si>
  <si>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</si>
  <si>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</si>
  <si>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</si>
  <si>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</si>
  <si>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</si>
  <si>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</si>
  <si>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</si>
  <si>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</si>
  <si>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</si>
  <si>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</si>
  <si>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</si>
  <si>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</si>
  <si>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</si>
  <si>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</si>
  <si>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</si>
  <si>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</si>
  <si>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</si>
  <si>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</si>
  <si>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</si>
  <si>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</si>
  <si>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</si>
  <si>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</si>
  <si>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</si>
  <si>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</si>
  <si>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</si>
  <si>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</si>
  <si>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</si>
  <si>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</si>
  <si>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</si>
  <si>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</si>
  <si>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</si>
  <si>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</si>
  <si>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</si>
  <si>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</si>
  <si>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</si>
  <si>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</si>
  <si>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</si>
  <si>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</si>
  <si>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</si>
  <si>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</si>
  <si>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</si>
  <si>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</si>
  <si>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</si>
  <si>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</si>
  <si>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</si>
  <si>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</si>
  <si>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</si>
  <si>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</si>
  <si>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</si>
  <si>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</si>
  <si>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</si>
  <si>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</si>
  <si>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</si>
  <si>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</si>
  <si>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</si>
  <si>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</si>
  <si>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</si>
  <si>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</si>
  <si>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</si>
  <si>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</si>
  <si>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</si>
  <si>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</si>
  <si>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</si>
  <si>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</si>
  <si>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</si>
  <si>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</si>
  <si>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</si>
  <si>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</si>
  <si>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</si>
  <si>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</si>
  <si>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</si>
  <si>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</si>
  <si>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</si>
  <si>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</si>
  <si>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</si>
  <si>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</si>
  <si>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</si>
  <si>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</si>
  <si>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</si>
  <si>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</si>
  <si>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</si>
  <si>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</si>
  <si>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</si>
  <si>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</si>
  <si>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</si>
  <si>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</si>
  <si>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</si>
  <si>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</si>
  <si>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</si>
  <si>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</si>
  <si>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</si>
  <si>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</si>
  <si>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</si>
  <si>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</si>
  <si>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</si>
  <si>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</si>
  <si>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</si>
  <si>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</si>
  <si>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</si>
  <si>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</si>
  <si>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</si>
  <si>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</si>
  <si>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</si>
  <si>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</si>
  <si>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</si>
  <si>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</si>
  <si>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</si>
  <si>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</si>
  <si>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</si>
  <si>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</si>
  <si>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</si>
  <si>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</si>
  <si>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</si>
  <si>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</si>
  <si>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</si>
  <si>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</si>
  <si>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</si>
  <si>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</si>
  <si>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</si>
  <si>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</si>
  <si>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</si>
  <si>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</si>
  <si>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</si>
  <si>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</si>
  <si>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</si>
  <si>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</si>
  <si>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</si>
  <si>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</si>
  <si>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</si>
  <si>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</si>
  <si>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</si>
  <si>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</si>
  <si>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</si>
  <si>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</si>
  <si>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</si>
  <si>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</si>
  <si>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</si>
  <si>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</si>
  <si>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</si>
  <si>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</si>
  <si>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</si>
  <si>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</si>
  <si>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</si>
  <si>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</si>
  <si>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</si>
  <si>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</si>
  <si>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</si>
  <si>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</si>
  <si>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</si>
  <si>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</si>
  <si>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</si>
  <si>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</si>
  <si>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</si>
  <si>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</si>
  <si>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</si>
  <si>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</si>
  <si>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</si>
  <si>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</si>
  <si>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</si>
  <si>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</si>
  <si>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</si>
  <si>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</si>
  <si>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</si>
  <si>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</si>
  <si>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</si>
  <si>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</si>
  <si>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</si>
  <si>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</si>
  <si>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</si>
  <si>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</si>
  <si>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</si>
  <si>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</si>
  <si>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</si>
  <si>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</si>
  <si>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</si>
  <si>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</si>
  <si>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</si>
  <si>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</si>
  <si>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</si>
  <si>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</si>
  <si>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</si>
  <si>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</si>
  <si>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</si>
  <si>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</si>
  <si>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</si>
  <si>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</si>
  <si>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</si>
  <si>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</si>
  <si>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</si>
  <si>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</si>
  <si>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</si>
  <si>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</si>
  <si>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</si>
  <si>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</si>
  <si>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</si>
  <si>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</si>
  <si>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</si>
  <si>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</si>
  <si>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</si>
  <si>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</si>
  <si>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</si>
  <si>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</si>
  <si>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</si>
  <si>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</si>
  <si>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</si>
  <si>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</si>
  <si>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</si>
  <si>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</si>
  <si>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</si>
  <si>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</si>
  <si>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</si>
  <si>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</si>
  <si>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</si>
  <si>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</si>
  <si>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</si>
  <si>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</si>
  <si>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</si>
  <si>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</si>
  <si>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</si>
  <si>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</si>
  <si>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</si>
  <si>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</si>
  <si>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</si>
  <si>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</si>
  <si>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</si>
  <si>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</si>
  <si>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</si>
  <si>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</si>
  <si>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</si>
  <si>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</si>
  <si>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</si>
  <si>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</si>
  <si>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</si>
  <si>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</si>
  <si>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</si>
  <si>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</si>
  <si>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</si>
  <si>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</si>
  <si>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</si>
  <si>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</si>
  <si>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</si>
  <si>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</si>
  <si>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</si>
  <si>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</si>
  <si>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</si>
  <si>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</si>
  <si>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</si>
  <si>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</si>
  <si>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</si>
  <si>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</si>
  <si>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</si>
  <si>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</si>
  <si>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</si>
  <si>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</si>
  <si>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</si>
  <si>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</si>
  <si>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</si>
  <si>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</si>
  <si>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</si>
  <si>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</si>
  <si>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</si>
  <si>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</si>
  <si>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</si>
  <si>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</si>
  <si>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</si>
  <si>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</si>
  <si>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</si>
  <si>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</si>
  <si>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</si>
  <si>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</si>
  <si>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</si>
  <si>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</si>
  <si>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</si>
  <si>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</si>
  <si>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</si>
  <si>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</si>
  <si>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</si>
  <si>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</si>
  <si>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</si>
  <si>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</si>
  <si>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</si>
  <si>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</si>
  <si>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</si>
  <si>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</si>
  <si>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</si>
  <si>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</si>
  <si>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</si>
  <si>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</si>
  <si>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</si>
  <si>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</si>
  <si>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</si>
  <si>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</si>
  <si>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</si>
  <si>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</si>
  <si>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</si>
  <si>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</si>
  <si>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</si>
  <si>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</si>
  <si>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</si>
  <si>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</si>
  <si>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</si>
  <si>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</si>
  <si>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</si>
  <si>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</si>
  <si>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</si>
  <si>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</si>
  <si>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</si>
  <si>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</si>
  <si>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</si>
  <si>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</si>
  <si>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</si>
  <si>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</si>
  <si>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</si>
  <si>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</si>
  <si>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</si>
  <si>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</si>
  <si>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</si>
  <si>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</si>
  <si>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</si>
  <si>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</si>
  <si>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</si>
  <si>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</si>
  <si>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</si>
  <si>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</si>
  <si>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</si>
  <si>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</si>
  <si>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</si>
  <si>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</si>
  <si>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</si>
  <si>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</si>
  <si>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</si>
  <si>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</si>
  <si>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</si>
  <si>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</si>
  <si>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</si>
  <si>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</si>
  <si>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</si>
  <si>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</si>
  <si>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</si>
  <si>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</si>
  <si>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</si>
  <si>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</si>
  <si>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</si>
  <si>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</si>
  <si>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</si>
  <si>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</si>
  <si>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</si>
  <si>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</si>
  <si>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</si>
  <si>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</si>
  <si>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</si>
  <si>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</si>
  <si>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</si>
  <si>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</si>
  <si>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</si>
  <si>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</si>
  <si>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</si>
  <si>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</si>
  <si>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</si>
  <si>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</si>
  <si>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</si>
  <si>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</si>
  <si>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</si>
  <si>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</si>
  <si>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</si>
  <si>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</si>
  <si>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</si>
  <si>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</si>
  <si>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</si>
  <si>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</si>
  <si>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</si>
  <si>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</si>
  <si>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</si>
  <si>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</si>
  <si>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</si>
  <si>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</si>
  <si>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</si>
  <si>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</si>
  <si>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</si>
  <si>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</si>
  <si>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</si>
  <si>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</si>
  <si>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</si>
  <si>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</si>
  <si>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</si>
  <si>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</si>
  <si>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</si>
  <si>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</si>
  <si>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</si>
  <si>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</si>
  <si>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</si>
  <si>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</si>
  <si>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</si>
  <si>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</si>
  <si>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</si>
  <si>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</si>
  <si>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</si>
  <si>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</si>
  <si>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</si>
  <si>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</si>
  <si>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</si>
  <si>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</si>
  <si>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</si>
  <si>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</si>
  <si>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</si>
  <si>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</si>
  <si>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</si>
  <si>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</si>
  <si>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</si>
  <si>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</si>
  <si>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</si>
  <si>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</si>
  <si>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</si>
  <si>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</si>
  <si>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</si>
  <si>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</si>
  <si>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</si>
  <si>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</si>
  <si>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</si>
  <si>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</si>
  <si>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</si>
  <si>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</si>
  <si>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</si>
  <si>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</si>
  <si>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</si>
  <si>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</si>
  <si>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</si>
  <si>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</si>
  <si>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</si>
  <si>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</si>
  <si>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</si>
  <si>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</si>
  <si>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</si>
  <si>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</si>
  <si>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</si>
  <si>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</si>
  <si>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</si>
  <si>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</si>
  <si>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</si>
  <si>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</si>
  <si>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</si>
  <si>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</si>
  <si>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</si>
  <si>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</si>
  <si>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</si>
  <si>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</si>
  <si>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</si>
  <si>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</si>
  <si>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</si>
  <si>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</si>
  <si>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</si>
  <si>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</si>
  <si>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</si>
  <si>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</si>
  <si>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</si>
  <si>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</si>
  <si>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</si>
  <si>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</si>
  <si>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</si>
  <si>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</si>
  <si>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</si>
  <si>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</si>
  <si>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</si>
  <si>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</si>
  <si>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</si>
  <si>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</si>
  <si>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</si>
  <si>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</si>
  <si>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</si>
  <si>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</si>
  <si>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</si>
  <si>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</si>
  <si>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</si>
  <si>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</si>
  <si>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</si>
  <si>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</si>
  <si>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</si>
  <si>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</si>
  <si>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</si>
  <si>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</si>
  <si>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</si>
  <si>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</si>
  <si>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</si>
  <si>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</si>
  <si>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</si>
  <si>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</si>
  <si>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</si>
  <si>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</si>
  <si>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</si>
  <si>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</si>
  <si>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</si>
  <si>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</si>
  <si>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</si>
  <si>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</si>
  <si>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</si>
  <si>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</si>
  <si>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</si>
  <si>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</si>
  <si>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</si>
  <si>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</si>
  <si>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</si>
  <si>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</si>
  <si>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</si>
  <si>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</si>
  <si>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</si>
  <si>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</si>
  <si>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</si>
  <si>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</si>
  <si>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</si>
  <si>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</si>
  <si>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</si>
  <si>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</si>
  <si>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</si>
  <si>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</si>
  <si>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</si>
  <si>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</si>
  <si>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</si>
  <si>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</si>
  <si>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</si>
  <si>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</si>
  <si>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</si>
  <si>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</si>
  <si>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</si>
  <si>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</si>
  <si>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</si>
  <si>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</si>
  <si>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</si>
  <si>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</si>
  <si>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</si>
  <si>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</si>
  <si>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</si>
  <si>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</si>
  <si>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</si>
  <si>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</si>
  <si>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</si>
  <si>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</si>
  <si>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</si>
  <si>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</si>
  <si>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</si>
  <si>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</si>
  <si>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</si>
  <si>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</si>
  <si>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</si>
  <si>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</si>
  <si>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</si>
  <si>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</si>
  <si>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</si>
  <si>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</si>
  <si>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</si>
  <si>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</si>
  <si>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</si>
  <si>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</si>
  <si>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</si>
  <si>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</si>
  <si>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</si>
  <si>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</si>
  <si>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</si>
  <si>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</si>
  <si>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</si>
  <si>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</si>
  <si>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</si>
  <si>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</si>
  <si>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</si>
  <si>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</si>
  <si>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</si>
  <si>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</si>
  <si>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</si>
  <si>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</si>
  <si>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</si>
  <si>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</si>
  <si>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</si>
  <si>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</si>
  <si>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</si>
  <si>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</si>
  <si>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</si>
  <si>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</si>
  <si>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</si>
  <si>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</si>
  <si>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</si>
  <si>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</si>
  <si>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</si>
  <si>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</si>
  <si>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</si>
  <si>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</si>
  <si>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</si>
  <si>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</si>
  <si>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</si>
  <si>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</si>
  <si>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</si>
  <si>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</si>
  <si>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</si>
  <si>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</si>
  <si>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</si>
  <si>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</si>
  <si>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</si>
  <si>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</si>
  <si>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</si>
  <si>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</si>
  <si>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</si>
  <si>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</si>
  <si>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</si>
  <si>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</si>
  <si>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</si>
  <si>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</si>
  <si>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</si>
  <si>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</si>
  <si>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</si>
  <si>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</si>
  <si>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</si>
  <si>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</si>
  <si>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</si>
  <si>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</si>
  <si>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</si>
  <si>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</si>
  <si>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</si>
  <si>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</si>
  <si>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</si>
  <si>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</si>
  <si>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</si>
  <si>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</si>
  <si>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</si>
  <si>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</si>
  <si>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</si>
  <si>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</si>
  <si>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</si>
  <si>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</si>
  <si>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</si>
  <si>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</si>
  <si>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</si>
  <si>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</si>
  <si>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</si>
  <si>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</si>
  <si>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</si>
  <si>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</si>
  <si>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</si>
  <si>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</si>
  <si>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</si>
  <si>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</si>
  <si>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</si>
  <si>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</si>
  <si>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</si>
  <si>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</si>
  <si>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</si>
  <si>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</si>
  <si>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</si>
  <si>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</si>
  <si>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</si>
  <si>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</si>
  <si>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</si>
  <si>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</si>
  <si>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</si>
  <si>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</si>
  <si>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</si>
  <si>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</si>
  <si>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</si>
  <si>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</si>
  <si>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</si>
  <si>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</si>
  <si>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</si>
  <si>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</si>
  <si>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</si>
  <si>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</si>
  <si>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</si>
  <si>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</si>
  <si>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</si>
  <si>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</si>
  <si>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</si>
  <si>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</si>
  <si>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</si>
  <si>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</si>
  <si>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</si>
  <si>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</si>
  <si>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</si>
  <si>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</si>
  <si>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</si>
  <si>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</si>
  <si>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</si>
  <si>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</si>
  <si>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</si>
  <si>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</si>
  <si>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</si>
  <si>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</si>
  <si>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</si>
  <si>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</si>
  <si>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</si>
  <si>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</si>
  <si>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</si>
  <si>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</si>
  <si>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</si>
  <si>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</si>
  <si>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</si>
  <si>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</si>
  <si>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</si>
  <si>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</si>
  <si>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</si>
  <si>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</si>
  <si>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</si>
  <si>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</si>
  <si>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</si>
  <si>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</si>
  <si>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</si>
  <si>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</si>
  <si>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</si>
  <si>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</si>
  <si>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</si>
  <si>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</si>
  <si>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</si>
  <si>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</si>
  <si>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</si>
  <si>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</si>
  <si>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</si>
  <si>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</si>
  <si>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</si>
  <si>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</si>
  <si>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</si>
  <si>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</si>
  <si>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</si>
  <si>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</si>
  <si>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</si>
  <si>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</si>
  <si>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</si>
  <si>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</si>
  <si>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</si>
  <si>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</si>
  <si>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</si>
  <si>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</si>
  <si>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</si>
  <si>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</si>
  <si>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</si>
  <si>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</si>
  <si>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</si>
  <si>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</si>
  <si>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</si>
  <si>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</si>
  <si>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</si>
  <si>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</si>
  <si>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</si>
  <si>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</si>
  <si>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</si>
  <si>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</si>
  <si>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</si>
  <si>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</si>
  <si>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</si>
  <si>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</si>
  <si>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</si>
  <si>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</si>
  <si>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</si>
  <si>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</si>
  <si>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</si>
  <si>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</si>
  <si>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</si>
  <si>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</si>
  <si>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</si>
  <si>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</si>
  <si>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</si>
  <si>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</si>
  <si>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</si>
  <si>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</si>
  <si>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</si>
  <si>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</si>
  <si>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</si>
  <si>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</si>
  <si>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</si>
  <si>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</si>
  <si>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</si>
  <si>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</si>
  <si>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</si>
  <si>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</si>
  <si>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</si>
  <si>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</si>
  <si>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</si>
  <si>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</si>
  <si>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</si>
  <si>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</si>
  <si>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</si>
  <si>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</si>
  <si>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</si>
  <si>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</si>
  <si>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</si>
  <si>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</si>
  <si>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</si>
  <si>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</si>
  <si>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</si>
  <si>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</si>
  <si>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</si>
  <si>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</si>
  <si>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</si>
  <si>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</si>
  <si>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</si>
  <si>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</si>
  <si>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</si>
  <si>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</si>
  <si>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</si>
  <si>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</si>
  <si>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</si>
  <si>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</si>
  <si>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</si>
  <si>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</si>
  <si>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</si>
  <si>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</si>
  <si>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</si>
  <si>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</si>
  <si>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</si>
  <si>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</si>
  <si>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</si>
  <si>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</si>
  <si>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</si>
  <si>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</si>
  <si>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</si>
  <si>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</si>
  <si>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</si>
  <si>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</si>
  <si>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</si>
  <si>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</si>
  <si>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</si>
  <si>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</si>
  <si>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</si>
  <si>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</si>
  <si>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</si>
  <si>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</si>
  <si>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</si>
  <si>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</si>
  <si>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</si>
  <si>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</si>
  <si>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</si>
  <si>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</si>
  <si>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</si>
  <si>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</si>
  <si>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</si>
  <si>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</si>
  <si>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</si>
  <si>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</si>
  <si>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</si>
  <si>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</si>
  <si>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</si>
  <si>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</si>
  <si>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</si>
  <si>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</si>
  <si>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</si>
  <si>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</si>
  <si>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</si>
  <si>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</si>
  <si>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</si>
  <si>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</si>
  <si>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</si>
  <si>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</si>
  <si>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</si>
  <si>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</si>
  <si>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</si>
  <si>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</si>
  <si>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</si>
  <si>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</si>
  <si>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</si>
  <si>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</si>
  <si>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</si>
  <si>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</si>
  <si>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</si>
  <si>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</si>
  <si>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</si>
  <si>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</si>
  <si>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</si>
  <si>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</si>
  <si>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</si>
  <si>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</si>
  <si>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</si>
  <si>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</si>
  <si>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</si>
  <si>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</si>
  <si>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</si>
  <si>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</si>
  <si>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</si>
  <si>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</si>
  <si>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</si>
  <si>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</si>
  <si>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</si>
  <si>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</si>
  <si>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</si>
  <si>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</si>
  <si>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</si>
  <si>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</si>
  <si>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</si>
  <si>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</si>
  <si>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</si>
  <si>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</si>
  <si>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</si>
  <si>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</si>
  <si>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</si>
  <si>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</si>
  <si>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</si>
  <si>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</si>
  <si>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</si>
  <si>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</si>
  <si>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</si>
  <si>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</si>
  <si>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</si>
  <si>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</si>
  <si>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</si>
  <si>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</si>
  <si>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</si>
  <si>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</si>
  <si>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</si>
  <si>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</si>
  <si>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</si>
  <si>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</si>
  <si>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</si>
  <si>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</si>
  <si>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</si>
  <si>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</si>
  <si>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</si>
  <si>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</si>
  <si>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</si>
  <si>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</si>
  <si>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</si>
  <si>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</si>
  <si>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</si>
  <si>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</si>
  <si>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</si>
  <si>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</si>
  <si>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</si>
  <si>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</si>
  <si>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</si>
  <si>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</si>
  <si>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</si>
  <si>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</si>
  <si>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</si>
  <si>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</si>
  <si>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</si>
  <si>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</si>
  <si>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</si>
  <si>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</si>
  <si>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</si>
  <si>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</si>
  <si>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</si>
  <si>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</si>
  <si>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</si>
  <si>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</si>
  <si>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</si>
  <si>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</si>
  <si>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</si>
  <si>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</si>
  <si>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</si>
  <si>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</si>
  <si>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</si>
  <si>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</si>
  <si>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</si>
  <si>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</si>
  <si>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</si>
  <si>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</si>
  <si>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</si>
  <si>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</si>
  <si>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</si>
  <si>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</si>
  <si>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</si>
  <si>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</si>
  <si>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</si>
  <si>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</si>
  <si>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</si>
  <si>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</si>
  <si>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</si>
  <si>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</si>
  <si>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</si>
  <si>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</si>
  <si>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</si>
  <si>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</si>
  <si>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</si>
  <si>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</si>
  <si>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</si>
  <si>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</si>
  <si>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</si>
  <si>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</si>
  <si>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</si>
  <si>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</si>
  <si>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</si>
  <si>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</si>
  <si>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</si>
  <si>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</si>
  <si>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</si>
  <si>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</si>
  <si>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</si>
  <si>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</si>
  <si>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</si>
  <si>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</si>
  <si>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</si>
  <si>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</si>
  <si>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</si>
  <si>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</si>
  <si>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</si>
  <si>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</si>
  <si>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</si>
  <si>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</si>
  <si>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</si>
  <si>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</si>
  <si>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</si>
  <si>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</si>
  <si>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</si>
  <si>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</si>
  <si>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</si>
  <si>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</si>
  <si>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</si>
  <si>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</si>
  <si>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</si>
  <si>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</si>
  <si>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</si>
  <si>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</si>
  <si>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</si>
  <si>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</si>
  <si>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</si>
  <si>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</si>
  <si>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</si>
  <si>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</si>
  <si>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</si>
  <si>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</si>
  <si>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</si>
  <si>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</si>
  <si>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</si>
  <si>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</si>
  <si>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</si>
  <si>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</si>
  <si>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</si>
  <si>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</si>
  <si>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</si>
  <si>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</si>
  <si>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</si>
  <si>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</si>
  <si>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</si>
  <si>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</si>
  <si>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</si>
  <si>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</si>
  <si>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</si>
  <si>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</si>
  <si>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</si>
  <si>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</si>
  <si>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</si>
  <si>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</si>
  <si>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</si>
  <si>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</si>
  <si>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</si>
  <si>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</si>
  <si>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</si>
  <si>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</si>
  <si>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</si>
  <si>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</si>
  <si>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</si>
  <si>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</si>
  <si>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</si>
  <si>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</si>
  <si>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</si>
  <si>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</si>
  <si>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</si>
  <si>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</si>
  <si>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</si>
  <si>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</si>
  <si>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</si>
  <si>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</si>
  <si>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</si>
  <si>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</si>
  <si>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</si>
  <si>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</si>
  <si>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</si>
  <si>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</si>
  <si>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</si>
  <si>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</si>
  <si>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</si>
  <si>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</si>
  <si>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</si>
  <si>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</si>
  <si>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</si>
  <si>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</si>
  <si>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</si>
  <si>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</si>
  <si>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</si>
  <si>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</si>
  <si>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</si>
  <si>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</si>
  <si>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</si>
  <si>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</si>
  <si>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</si>
  <si>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</si>
  <si>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</si>
  <si>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</si>
  <si>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</si>
  <si>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</si>
  <si>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</si>
  <si>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</si>
  <si>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</si>
  <si>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</si>
  <si>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</si>
  <si>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</si>
  <si>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</si>
  <si>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</si>
  <si>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</si>
  <si>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</si>
  <si>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</si>
  <si>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</si>
  <si>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</si>
  <si>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</si>
  <si>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</si>
  <si>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</si>
  <si>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</si>
  <si>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</si>
  <si>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</si>
  <si>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</si>
  <si>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</si>
  <si>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</si>
  <si>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</si>
  <si>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</si>
  <si>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</si>
  <si>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</si>
  <si>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</si>
  <si>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</si>
  <si>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</si>
  <si>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</si>
  <si>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</si>
  <si>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</si>
  <si>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</si>
  <si>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</si>
  <si>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</si>
  <si>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</si>
  <si>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</si>
  <si>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</si>
  <si>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</si>
  <si>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</si>
  <si>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</si>
  <si>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</si>
  <si>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</si>
  <si>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</si>
  <si>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</si>
  <si>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</si>
  <si>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</si>
  <si>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</si>
  <si>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</si>
  <si>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</si>
  <si>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</si>
  <si>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</si>
  <si>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</si>
  <si>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</si>
  <si>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</si>
  <si>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</si>
  <si>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</si>
  <si>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</si>
  <si>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</si>
  <si>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</si>
  <si>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</si>
  <si>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</si>
  <si>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</si>
  <si>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</si>
  <si>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</si>
  <si>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</si>
  <si>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</si>
  <si>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</si>
  <si>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</si>
  <si>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</si>
  <si>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</si>
  <si>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</si>
  <si>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</si>
  <si>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</si>
  <si>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</si>
  <si>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</si>
  <si>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</si>
  <si>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</si>
  <si>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</si>
  <si>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</si>
  <si>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</si>
  <si>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</si>
  <si>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</si>
  <si>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</si>
  <si>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</si>
  <si>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</si>
  <si>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</si>
  <si>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</si>
  <si>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</si>
  <si>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</si>
  <si>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</si>
  <si>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</si>
  <si>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</si>
  <si>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</si>
  <si>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</si>
  <si>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</si>
  <si>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</si>
  <si>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</si>
  <si>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</si>
  <si>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</si>
  <si>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</si>
  <si>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</si>
  <si>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</si>
  <si>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</si>
  <si>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</si>
  <si>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</si>
  <si>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</si>
  <si>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</si>
  <si>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</si>
  <si>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</si>
  <si>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</si>
  <si>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</si>
  <si>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</si>
  <si>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</si>
  <si>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</si>
  <si>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</si>
  <si>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</si>
  <si>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</si>
  <si>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</si>
  <si>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</si>
  <si>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</si>
  <si>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</si>
  <si>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</si>
  <si>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</si>
  <si>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</si>
  <si>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</si>
  <si>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</si>
  <si>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</si>
  <si>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</si>
  <si>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</si>
  <si>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</si>
  <si>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</si>
  <si>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</si>
  <si>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</si>
  <si>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</si>
  <si>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</si>
  <si>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</si>
  <si>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</si>
  <si>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</si>
  <si>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</si>
  <si>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</si>
  <si>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</si>
  <si>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</si>
  <si>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</si>
  <si>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</si>
  <si>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</si>
  <si>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</si>
  <si>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</si>
  <si>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</si>
  <si>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</si>
  <si>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</si>
  <si>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</si>
  <si>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</si>
  <si>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</si>
  <si>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</si>
  <si>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</si>
  <si>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</si>
  <si>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</si>
  <si>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</si>
  <si>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</si>
  <si>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</si>
  <si>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</si>
  <si>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</si>
  <si>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</si>
  <si>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</si>
  <si>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</si>
  <si>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</si>
  <si>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</si>
  <si>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</si>
  <si>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</si>
  <si>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</si>
  <si>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</si>
  <si>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</si>
  <si>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</si>
  <si>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</si>
  <si>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</si>
  <si>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</si>
  <si>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</si>
  <si>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</si>
  <si>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</si>
  <si>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</si>
  <si>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</si>
  <si>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</si>
  <si>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</si>
  <si>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</si>
  <si>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</si>
  <si>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</si>
  <si>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</si>
  <si>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</si>
  <si>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</si>
  <si>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</si>
  <si>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</si>
  <si>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</si>
  <si>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</si>
  <si>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</si>
  <si>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</si>
  <si>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</si>
  <si>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</si>
  <si>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</si>
  <si>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</si>
  <si>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</si>
  <si>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</si>
  <si>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</si>
  <si>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</si>
  <si>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</si>
  <si>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</si>
  <si>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</si>
  <si>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</si>
  <si>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</si>
  <si>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</si>
  <si>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</si>
  <si>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</si>
  <si>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</si>
  <si>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</si>
  <si>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</si>
  <si>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</si>
  <si>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</si>
  <si>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</si>
  <si>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</si>
  <si>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</si>
  <si>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</si>
  <si>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</si>
  <si>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</si>
  <si>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</si>
  <si>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</si>
  <si>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</si>
  <si>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</si>
  <si>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</si>
  <si>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</si>
  <si>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</si>
  <si>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</si>
  <si>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</si>
  <si>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</si>
  <si>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</si>
  <si>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</si>
  <si>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</si>
  <si>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</si>
  <si>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</si>
  <si>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</si>
  <si>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</si>
  <si>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</si>
  <si>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</si>
  <si>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</si>
  <si>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</si>
  <si>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</si>
  <si>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</si>
  <si>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</si>
  <si>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</si>
  <si>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</si>
  <si>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</si>
  <si>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</si>
  <si>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</si>
  <si>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</si>
  <si>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</si>
  <si>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</si>
  <si>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</si>
  <si>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</si>
  <si>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</si>
  <si>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</si>
  <si>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</si>
  <si>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</si>
  <si>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</si>
  <si>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</si>
  <si>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</si>
  <si>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</si>
  <si>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</si>
  <si>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</si>
  <si>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</si>
  <si>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</si>
  <si>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</si>
  <si>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</si>
  <si>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</si>
  <si>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</si>
  <si>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</si>
  <si>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</si>
  <si>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</si>
  <si>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</si>
  <si>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</si>
  <si>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</si>
  <si>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</si>
  <si>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</si>
  <si>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</si>
  <si>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</si>
  <si>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</si>
  <si>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</si>
  <si>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</si>
  <si>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</si>
  <si>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</si>
  <si>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</si>
  <si>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</si>
  <si>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</si>
  <si>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</si>
  <si>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</si>
  <si>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</si>
  <si>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</si>
  <si>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</si>
  <si>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</si>
  <si>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</si>
  <si>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</si>
  <si>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</si>
  <si>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</si>
  <si>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</si>
  <si>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</si>
  <si>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</si>
  <si>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</si>
  <si>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</si>
  <si>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</si>
  <si>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</si>
  <si>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</si>
  <si>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</si>
  <si>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</si>
  <si>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</si>
  <si>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</si>
  <si>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</si>
  <si>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</si>
  <si>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</si>
  <si>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</si>
  <si>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</si>
  <si>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</si>
  <si>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</si>
  <si>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</si>
  <si>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</si>
  <si>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</si>
  <si>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</si>
  <si>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</si>
  <si>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</si>
  <si>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</si>
  <si>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</si>
  <si>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</si>
  <si>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</si>
  <si>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</si>
  <si>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</si>
  <si>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</si>
  <si>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</si>
  <si>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</si>
  <si>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</si>
  <si>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</si>
  <si>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</si>
  <si>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</si>
  <si>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</si>
  <si>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</si>
  <si>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</si>
  <si>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</si>
  <si>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</si>
  <si>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</si>
  <si>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</si>
  <si>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</si>
  <si>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</si>
  <si>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</si>
  <si>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</si>
  <si>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</si>
  <si>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</si>
  <si>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</si>
  <si>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</si>
  <si>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</si>
  <si>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</si>
  <si>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</si>
  <si>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</si>
  <si>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</si>
  <si>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</si>
  <si>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</si>
  <si>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</si>
  <si>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</si>
  <si>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</si>
  <si>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</si>
  <si>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</si>
  <si>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</si>
  <si>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</si>
  <si>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</si>
  <si>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</si>
  <si>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</si>
  <si>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</si>
  <si>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</si>
  <si>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</si>
  <si>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</si>
  <si>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</si>
  <si>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</si>
  <si>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</si>
  <si>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</si>
  <si>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</si>
  <si>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</si>
  <si>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</si>
  <si>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</si>
  <si>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</si>
  <si>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</si>
  <si>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</si>
  <si>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</si>
  <si>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</si>
  <si>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</si>
  <si>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</si>
  <si>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</si>
  <si>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</si>
  <si>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</si>
  <si>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</si>
  <si>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</si>
  <si>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</si>
  <si>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</si>
  <si>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</si>
  <si>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</si>
  <si>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</si>
  <si>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</si>
  <si>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</si>
  <si>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</si>
  <si>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</si>
  <si>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</si>
  <si>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</si>
  <si>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</si>
  <si>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</si>
  <si>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</si>
  <si>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</si>
  <si>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</si>
  <si>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</si>
  <si>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</si>
  <si>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</si>
  <si>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</si>
  <si>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</si>
  <si>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</si>
  <si>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</si>
  <si>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</si>
  <si>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</si>
  <si>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</si>
  <si>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</si>
  <si>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</si>
  <si>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</si>
  <si>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</si>
  <si>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</si>
  <si>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</si>
  <si>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</si>
  <si>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</si>
  <si>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</si>
  <si>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</si>
  <si>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</si>
  <si>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</si>
  <si>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</si>
  <si>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</si>
  <si>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</si>
  <si>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</si>
  <si>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</si>
  <si>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</si>
  <si>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</si>
  <si>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</si>
  <si>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</si>
  <si>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</si>
  <si>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</si>
  <si>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</si>
  <si>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</si>
  <si>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</si>
  <si>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</si>
  <si>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</si>
  <si>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</si>
  <si>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</si>
  <si>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</si>
  <si>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</si>
  <si>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</si>
  <si>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</si>
  <si>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</si>
  <si>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</si>
  <si>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</si>
  <si>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</si>
  <si>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</si>
  <si>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</si>
  <si>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</si>
  <si>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</si>
  <si>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</si>
  <si>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</si>
  <si>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</si>
  <si>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</si>
  <si>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</si>
  <si>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</si>
  <si>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</si>
  <si>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</si>
  <si>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</si>
  <si>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</si>
  <si>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</si>
  <si>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</si>
  <si>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</si>
  <si>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</si>
  <si>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</si>
  <si>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</si>
  <si>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</si>
  <si>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</si>
  <si>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</si>
  <si>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</si>
  <si>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</si>
  <si>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</si>
  <si>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</si>
  <si>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</si>
  <si>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</si>
  <si>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</si>
  <si>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</si>
  <si>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</si>
  <si>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</si>
  <si>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</si>
  <si>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</si>
  <si>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</si>
  <si>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</si>
  <si>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</si>
  <si>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</si>
  <si>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</si>
  <si>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</si>
  <si>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</si>
  <si>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</si>
  <si>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</si>
  <si>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</si>
  <si>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</si>
  <si>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</si>
  <si>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</si>
  <si>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</si>
  <si>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</si>
  <si>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</si>
  <si>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</si>
  <si>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</si>
  <si>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</si>
  <si>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</si>
  <si>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</si>
  <si>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</si>
  <si>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</si>
  <si>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</si>
  <si>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</si>
  <si>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</si>
  <si>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</si>
  <si>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</si>
  <si>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</si>
  <si>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</si>
  <si>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</si>
  <si>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</si>
  <si>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</si>
  <si>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</si>
  <si>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</si>
  <si>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</si>
  <si>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</si>
  <si>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</si>
  <si>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</si>
  <si>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</si>
  <si>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</si>
  <si>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</si>
  <si>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</si>
  <si>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</si>
  <si>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</si>
  <si>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</si>
  <si>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</si>
  <si>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</si>
  <si>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</si>
  <si>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</si>
  <si>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</si>
  <si>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</si>
  <si>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</si>
  <si>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</si>
  <si>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</si>
  <si>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</si>
  <si>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</si>
  <si>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</si>
  <si>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</si>
  <si>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</si>
  <si>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</si>
  <si>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</si>
  <si>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</si>
  <si>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</si>
  <si>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</si>
  <si>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</si>
  <si>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</si>
  <si>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</si>
  <si>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</si>
  <si>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</si>
  <si>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</si>
  <si>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</si>
  <si>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</si>
  <si>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</si>
  <si>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</si>
  <si>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</si>
  <si>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</si>
  <si>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</si>
  <si>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</si>
  <si>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</si>
  <si>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</si>
  <si>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</si>
  <si>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</si>
  <si>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</si>
  <si>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</si>
  <si>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</si>
  <si>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</si>
  <si>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</si>
  <si>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</si>
  <si>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</si>
  <si>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</si>
  <si>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</si>
  <si>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</si>
  <si>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</si>
  <si>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</si>
  <si>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</si>
  <si>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</si>
  <si>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</si>
  <si>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</si>
  <si>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</si>
  <si>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</si>
  <si>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</si>
  <si>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</si>
  <si>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</si>
  <si>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</si>
  <si>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</si>
  <si>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</si>
  <si>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</si>
  <si>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</si>
  <si>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</si>
  <si>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</si>
  <si>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</si>
  <si>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</si>
  <si>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</si>
  <si>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</si>
  <si>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</si>
  <si>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</si>
  <si>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</si>
  <si>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</si>
  <si>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</si>
  <si>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</si>
  <si>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</si>
  <si>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</si>
  <si>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</si>
  <si>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</si>
  <si>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</si>
  <si>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</si>
  <si>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</si>
  <si>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</si>
  <si>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</si>
  <si>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</si>
  <si>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</si>
  <si>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</si>
  <si>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</si>
  <si>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</si>
  <si>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</si>
  <si>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</si>
  <si>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</si>
  <si>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</si>
  <si>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</si>
  <si>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</si>
  <si>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</si>
  <si>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</si>
  <si>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</si>
  <si>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</si>
  <si>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</si>
  <si>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</si>
  <si>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</si>
  <si>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</si>
  <si>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</si>
  <si>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</si>
  <si>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</si>
  <si>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</si>
  <si>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</si>
  <si>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</si>
  <si>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</si>
  <si>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</si>
  <si>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</si>
  <si>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</si>
  <si>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</si>
  <si>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</si>
  <si>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</si>
  <si>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</si>
  <si>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</si>
  <si>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</si>
  <si>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</si>
  <si>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</si>
  <si>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</si>
  <si>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</si>
  <si>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</si>
  <si>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</si>
  <si>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</si>
  <si>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</si>
  <si>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</si>
  <si>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</si>
  <si>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</si>
  <si>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</si>
  <si>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</si>
  <si>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</si>
  <si>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</si>
  <si>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</si>
  <si>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</si>
  <si>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</si>
  <si>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</si>
  <si>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</si>
  <si>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</si>
  <si>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</si>
  <si>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</si>
  <si>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</si>
  <si>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</si>
  <si>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</si>
  <si>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</si>
  <si>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</si>
  <si>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</si>
  <si>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</si>
  <si>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</si>
  <si>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</si>
  <si>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</si>
  <si>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</si>
  <si>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</si>
  <si>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</si>
  <si>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</si>
  <si>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</si>
  <si>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</si>
  <si>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</si>
  <si>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</si>
  <si>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</si>
  <si>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</si>
  <si>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</si>
  <si>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</si>
  <si>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</si>
  <si>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</si>
  <si>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</si>
  <si>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</si>
  <si>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</si>
  <si>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</si>
  <si>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</si>
  <si>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</si>
  <si>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</si>
  <si>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</si>
  <si>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</si>
  <si>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</si>
  <si>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</si>
  <si>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</si>
  <si>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</si>
  <si>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</si>
  <si>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</si>
  <si>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</si>
  <si>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</si>
  <si>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</si>
  <si>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</si>
  <si>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</si>
  <si>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</si>
  <si>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</si>
  <si>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</si>
  <si>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</si>
  <si>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</si>
  <si>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</si>
  <si>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</si>
  <si>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</si>
  <si>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</si>
  <si>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</si>
  <si>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</si>
  <si>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</si>
  <si>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</si>
  <si>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</si>
  <si>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</si>
  <si>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</si>
  <si>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</si>
  <si>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</si>
  <si>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</si>
  <si>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</si>
  <si>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</si>
  <si>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</si>
  <si>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</si>
  <si>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</si>
  <si>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</si>
  <si>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</si>
  <si>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</si>
  <si>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</si>
  <si>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</si>
  <si>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</si>
  <si>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</si>
  <si>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</si>
  <si>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</si>
  <si>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</si>
  <si>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</si>
  <si>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</si>
  <si>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</si>
  <si>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</si>
  <si>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</si>
  <si>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</si>
  <si>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</si>
  <si>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</si>
  <si>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</si>
  <si>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</si>
  <si>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</si>
  <si>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</si>
  <si>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</si>
  <si>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</si>
  <si>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</si>
  <si>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</si>
  <si>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</si>
  <si>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</si>
  <si>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</si>
  <si>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</si>
  <si>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</si>
  <si>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</si>
  <si>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</si>
  <si>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</si>
  <si>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</si>
  <si>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</si>
  <si>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</si>
  <si>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</si>
  <si>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</si>
  <si>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</si>
  <si>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</si>
  <si>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</si>
  <si>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</si>
  <si>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</si>
  <si>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</si>
  <si>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</si>
  <si>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</si>
  <si>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</si>
  <si>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</si>
  <si>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</si>
  <si>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</si>
  <si>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</si>
  <si>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</si>
  <si>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</si>
  <si>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</si>
  <si>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</si>
  <si>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</si>
  <si>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</si>
  <si>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</si>
  <si>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</si>
  <si>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</si>
  <si>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</si>
  <si>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</si>
  <si>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</si>
  <si>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</si>
  <si>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</si>
  <si>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</si>
  <si>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</si>
  <si>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</si>
  <si>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</si>
  <si>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</si>
  <si>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</si>
  <si>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</si>
  <si>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</si>
  <si>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</si>
  <si>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</si>
  <si>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</si>
  <si>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</si>
  <si>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</si>
  <si>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</si>
  <si>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</si>
  <si>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</si>
  <si>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</si>
  <si>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</si>
  <si>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</si>
  <si>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</si>
  <si>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</si>
  <si>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</si>
  <si>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</si>
  <si>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</si>
  <si>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</si>
  <si>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</si>
  <si>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</si>
  <si>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</si>
  <si>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</si>
  <si>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</si>
  <si>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</si>
  <si>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</si>
  <si>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</si>
  <si>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</si>
  <si>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</si>
  <si>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</si>
  <si>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</si>
  <si>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</si>
  <si>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</si>
  <si>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</si>
  <si>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</si>
  <si>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</si>
  <si>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</si>
  <si>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</si>
  <si>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</si>
  <si>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</si>
  <si>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</si>
  <si>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</si>
  <si>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</si>
  <si>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</si>
  <si>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</si>
  <si>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</si>
  <si>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</si>
  <si>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</si>
  <si>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</si>
  <si>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</si>
  <si>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</si>
  <si>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</si>
  <si>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</si>
  <si>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</si>
  <si>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</si>
  <si>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</si>
  <si>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</si>
  <si>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</si>
  <si>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</si>
  <si>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</si>
  <si>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</si>
  <si>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</si>
  <si>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</si>
  <si>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</si>
  <si>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</si>
  <si>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</si>
  <si>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</si>
  <si>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</si>
  <si>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</si>
  <si>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</si>
  <si>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</si>
  <si>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</si>
  <si>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</si>
  <si>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</si>
  <si>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</si>
  <si>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</si>
  <si>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</si>
  <si>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</si>
  <si>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</si>
  <si>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</si>
  <si>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</si>
  <si>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</si>
  <si>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</si>
  <si>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</si>
  <si>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</si>
  <si>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</si>
  <si>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</si>
  <si>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</si>
  <si>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</si>
  <si>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</si>
  <si>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</si>
  <si>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</si>
  <si>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</si>
  <si>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</si>
  <si>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</si>
  <si>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</si>
  <si>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</si>
  <si>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</si>
  <si>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</si>
  <si>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</si>
  <si>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</si>
  <si>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</si>
  <si>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</si>
  <si>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</si>
  <si>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</si>
  <si>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</si>
  <si>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</si>
  <si>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</si>
  <si>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</si>
  <si>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</si>
  <si>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</si>
  <si>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</si>
  <si>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</si>
  <si>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</si>
  <si>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</si>
  <si>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</si>
  <si>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</si>
  <si>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</si>
  <si>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</si>
  <si>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</si>
  <si>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</si>
  <si>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</si>
  <si>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</si>
  <si>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</si>
  <si>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</si>
  <si>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</si>
  <si>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</si>
  <si>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</si>
  <si>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</si>
  <si>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</si>
  <si>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</si>
  <si>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</si>
  <si>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</si>
  <si>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</si>
  <si>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</si>
  <si>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</si>
  <si>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</si>
  <si>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</si>
  <si>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</si>
  <si>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</si>
  <si>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</si>
  <si>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</si>
  <si>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</si>
  <si>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</si>
  <si>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</si>
  <si>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</si>
  <si>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</si>
  <si>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</si>
  <si>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</si>
  <si>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</si>
  <si>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</si>
  <si>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</si>
  <si>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</si>
  <si>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</si>
  <si>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</si>
  <si>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</si>
  <si>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</si>
  <si>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</si>
  <si>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</si>
  <si>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</si>
  <si>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</si>
  <si>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</si>
  <si>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</si>
  <si>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</si>
  <si>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</si>
  <si>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</si>
  <si>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</si>
  <si>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</si>
  <si>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</si>
  <si>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</si>
  <si>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</si>
  <si>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</si>
  <si>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</si>
  <si>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</si>
  <si>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</si>
  <si>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</si>
  <si>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</si>
  <si>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</si>
  <si>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</si>
  <si>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</si>
  <si>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</si>
  <si>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</si>
  <si>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</si>
  <si>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</si>
  <si>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</si>
  <si>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</si>
  <si>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</si>
  <si>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</si>
  <si>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</si>
  <si>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</si>
  <si>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</si>
  <si>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</si>
  <si>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</si>
  <si>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</si>
  <si>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</si>
  <si>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</si>
  <si>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</si>
  <si>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</si>
  <si>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</si>
  <si>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</si>
  <si>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</si>
  <si>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</si>
  <si>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</si>
  <si>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</si>
  <si>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</si>
  <si>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</si>
  <si>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</si>
  <si>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</si>
  <si>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</si>
  <si>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</si>
  <si>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</si>
  <si>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</si>
  <si>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</si>
  <si>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</si>
  <si>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</si>
  <si>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</si>
  <si>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</si>
  <si>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</si>
  <si>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</si>
  <si>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</si>
  <si>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</si>
  <si>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</si>
  <si>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</si>
  <si>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</si>
  <si>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</si>
  <si>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</si>
  <si>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</si>
  <si>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</si>
  <si>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</si>
  <si>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</si>
  <si>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</si>
  <si>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</si>
  <si>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</si>
  <si>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</si>
  <si>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</si>
  <si>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</si>
  <si>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</si>
  <si>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</si>
  <si>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</si>
  <si>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</si>
  <si>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</si>
  <si>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</si>
  <si>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</si>
  <si>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</si>
  <si>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</si>
  <si>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</si>
  <si>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</si>
  <si>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</si>
  <si>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</si>
  <si>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</si>
  <si>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</si>
  <si>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</si>
  <si>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</si>
  <si>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</si>
  <si>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</si>
  <si>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</si>
  <si>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</si>
  <si>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</si>
  <si>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</si>
  <si>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</si>
  <si>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</si>
  <si>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</si>
  <si>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</si>
  <si>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</si>
  <si>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</si>
  <si>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</si>
  <si>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</si>
  <si>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</si>
  <si>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</si>
  <si>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</si>
  <si>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</si>
  <si>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</si>
  <si>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</si>
  <si>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</si>
  <si>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</si>
  <si>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</si>
  <si>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</si>
  <si>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</si>
  <si>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</si>
  <si>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</si>
  <si>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</si>
  <si>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</si>
  <si>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</si>
  <si>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</si>
  <si>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</si>
  <si>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</si>
  <si>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</si>
  <si>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</si>
  <si>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</si>
  <si>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</si>
  <si>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</si>
  <si>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</si>
  <si>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</si>
  <si>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</si>
  <si>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</si>
  <si>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</si>
  <si>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</si>
  <si>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</si>
  <si>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</si>
  <si>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</si>
  <si>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</si>
  <si>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</si>
  <si>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</si>
  <si>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</si>
  <si>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</si>
  <si>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</si>
  <si>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</si>
  <si>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</si>
  <si>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</si>
  <si>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</si>
  <si>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</si>
  <si>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</si>
  <si>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</si>
  <si>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</si>
  <si>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</si>
  <si>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</si>
  <si>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</si>
  <si>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</si>
  <si>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</si>
  <si>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</si>
  <si>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</si>
  <si>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</si>
  <si>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</si>
  <si>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</si>
  <si>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</si>
  <si>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</si>
  <si>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</si>
  <si>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</si>
  <si>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</si>
  <si>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</si>
  <si>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</si>
  <si>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</si>
  <si>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</si>
  <si>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</si>
  <si>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</si>
  <si>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</si>
  <si>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</si>
  <si>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</si>
  <si>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</si>
  <si>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</si>
  <si>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</si>
  <si>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</si>
  <si>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</si>
  <si>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</si>
  <si>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</si>
  <si>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</si>
  <si>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</si>
  <si>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</si>
  <si>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</si>
  <si>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</si>
  <si>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</si>
  <si>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</si>
  <si>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</si>
  <si>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</si>
  <si>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</si>
  <si>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</si>
  <si>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</si>
  <si>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</si>
  <si>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</si>
  <si>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</si>
  <si>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</si>
  <si>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</si>
  <si>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</si>
  <si>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</si>
  <si>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</si>
  <si>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</si>
  <si>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</si>
  <si>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</si>
  <si>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</si>
  <si>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</si>
  <si>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</si>
  <si>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</si>
  <si>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</si>
  <si>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</si>
  <si>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</si>
  <si>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</si>
  <si>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</si>
  <si>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</si>
  <si>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</si>
  <si>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</si>
  <si>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</si>
  <si>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</si>
  <si>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</si>
  <si>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</si>
  <si>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</si>
  <si>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</si>
  <si>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</si>
  <si>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</si>
  <si>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</si>
  <si>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</si>
  <si>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</si>
  <si>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</si>
  <si>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</si>
  <si>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</si>
  <si>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</si>
  <si>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</si>
  <si>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</si>
  <si>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</si>
  <si>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</si>
  <si>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</si>
  <si>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</si>
  <si>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</si>
  <si>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</si>
  <si>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</si>
  <si>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</si>
  <si>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</si>
  <si>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</si>
  <si>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</si>
  <si>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</si>
  <si>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</si>
  <si>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</si>
  <si>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</si>
  <si>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</si>
  <si>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</si>
  <si>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</si>
  <si>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</si>
  <si>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</si>
  <si>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</si>
  <si>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</si>
  <si>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</si>
  <si>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</si>
  <si>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</si>
  <si>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</si>
  <si>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</si>
  <si>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</si>
  <si>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</si>
  <si>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</si>
  <si>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</si>
  <si>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</si>
  <si>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</si>
  <si>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</si>
  <si>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</si>
  <si>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</si>
  <si>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</si>
  <si>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</si>
  <si>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</si>
  <si>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</si>
  <si>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</si>
  <si>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</si>
  <si>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</si>
  <si>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</si>
  <si>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</si>
  <si>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</si>
  <si>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</si>
  <si>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</si>
  <si>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</si>
  <si>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</si>
  <si>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</si>
  <si>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</si>
  <si>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</si>
  <si>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</si>
  <si>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</si>
  <si>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</si>
  <si>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</si>
  <si>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</si>
  <si>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</si>
  <si>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</si>
  <si>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</si>
  <si>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</si>
  <si>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</si>
  <si>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</si>
  <si>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</si>
  <si>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</si>
  <si>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</si>
  <si>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</si>
  <si>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</si>
  <si>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</si>
  <si>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</si>
  <si>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</si>
  <si>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</si>
  <si>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</si>
  <si>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</si>
  <si>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</si>
  <si>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</si>
  <si>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</si>
  <si>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</si>
  <si>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</si>
  <si>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</si>
  <si>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</si>
  <si>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</si>
  <si>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</si>
  <si>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</si>
  <si>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</si>
  <si>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</si>
  <si>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</si>
  <si>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</si>
  <si>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</si>
  <si>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</si>
  <si>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</si>
  <si>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</si>
  <si>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</si>
  <si>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</si>
  <si>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</si>
  <si>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</si>
  <si>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</si>
  <si>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</si>
  <si>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</si>
  <si>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</si>
  <si>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</si>
  <si>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</si>
  <si>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</si>
  <si>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</si>
  <si>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</si>
  <si>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</si>
  <si>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</si>
  <si>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</si>
  <si>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</si>
  <si>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</si>
  <si>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</si>
  <si>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</si>
  <si>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</si>
  <si>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</si>
  <si>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</si>
  <si>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</si>
  <si>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</si>
  <si>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</si>
  <si>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</si>
  <si>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</si>
  <si>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</si>
  <si>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</si>
  <si>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</si>
  <si>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</si>
  <si>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</si>
  <si>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</si>
  <si>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</si>
  <si>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</si>
  <si>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</si>
  <si>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</si>
  <si>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</si>
  <si>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</si>
  <si>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</si>
  <si>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</si>
  <si>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</si>
  <si>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</si>
  <si>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</si>
  <si>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</si>
  <si>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</si>
  <si>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</si>
  <si>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</si>
  <si>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</si>
  <si>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</si>
  <si>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</si>
  <si>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</si>
  <si>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</si>
  <si>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</si>
  <si>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</si>
  <si>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</si>
  <si>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</si>
  <si>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</si>
  <si>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</si>
  <si>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</si>
  <si>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</si>
  <si>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</si>
  <si>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</si>
  <si>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</si>
  <si>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</si>
  <si>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</si>
  <si>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</si>
  <si>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</si>
  <si>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</si>
  <si>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</si>
  <si>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</si>
  <si>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</si>
  <si>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</si>
  <si>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</si>
  <si>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</si>
  <si>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</si>
  <si>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</si>
  <si>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</si>
  <si>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</si>
  <si>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</si>
  <si>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</si>
  <si>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</si>
  <si>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</si>
  <si>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</si>
  <si>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</si>
  <si>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</si>
  <si>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</si>
  <si>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</si>
  <si>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</si>
  <si>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</si>
  <si>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</si>
  <si>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</si>
  <si>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</si>
  <si>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</si>
  <si>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</si>
  <si>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</si>
  <si>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</si>
  <si>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</si>
  <si>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</si>
  <si>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</si>
  <si>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</si>
  <si>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</si>
  <si>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</si>
  <si>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</si>
  <si>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</si>
  <si>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</si>
  <si>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</si>
  <si>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</si>
  <si>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</si>
  <si>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</si>
  <si>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</si>
  <si>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</si>
  <si>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</si>
  <si>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</si>
  <si>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</si>
  <si>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</si>
  <si>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</si>
  <si>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</si>
  <si>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</si>
  <si>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</si>
  <si>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</si>
  <si>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</si>
  <si>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</si>
  <si>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</si>
  <si>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</si>
  <si>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</si>
  <si>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</si>
  <si>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</si>
  <si>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</si>
  <si>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</si>
  <si>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</si>
  <si>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</si>
  <si>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</si>
  <si>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</si>
  <si>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</si>
  <si>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</si>
  <si>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</si>
  <si>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</si>
  <si>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</si>
  <si>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</si>
  <si>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</si>
  <si>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</si>
  <si>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</si>
  <si>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</si>
  <si>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</si>
  <si>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</si>
  <si>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</si>
  <si>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</si>
  <si>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</si>
  <si>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</si>
  <si>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</si>
  <si>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</si>
  <si>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</si>
  <si>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</si>
  <si>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</si>
  <si>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</si>
  <si>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</si>
  <si>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</si>
  <si>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</si>
  <si>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</si>
  <si>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</si>
  <si>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</si>
  <si>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</si>
  <si>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</si>
  <si>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</si>
  <si>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</si>
  <si>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</si>
  <si>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</si>
  <si>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</si>
  <si>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</si>
  <si>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</si>
  <si>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</si>
  <si>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</si>
  <si>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</si>
  <si>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</si>
  <si>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</si>
  <si>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</si>
  <si>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</si>
  <si>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</si>
  <si>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</si>
  <si>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</si>
  <si>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</si>
  <si>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</si>
  <si>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</si>
  <si>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</si>
  <si>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</si>
  <si>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</si>
  <si>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</si>
  <si>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</si>
  <si>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</si>
  <si>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</si>
  <si>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</si>
  <si>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</si>
  <si>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</si>
  <si>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</si>
  <si>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</si>
  <si>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</si>
  <si>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</si>
  <si>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</si>
  <si>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</si>
  <si>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</si>
  <si>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</si>
  <si>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</si>
  <si>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</si>
  <si>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</si>
  <si>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</si>
  <si>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</si>
  <si>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</si>
  <si>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</si>
  <si>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</si>
  <si>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</si>
  <si>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</si>
  <si>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</si>
  <si>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</si>
  <si>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</si>
  <si>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</si>
  <si>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</si>
  <si>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</si>
  <si>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</si>
  <si>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</si>
  <si>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</si>
  <si>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</si>
  <si>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</si>
  <si>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</si>
  <si>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</si>
  <si>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</si>
  <si>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</si>
  <si>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</si>
  <si>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</si>
  <si>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</si>
  <si>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</si>
  <si>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</si>
  <si>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</si>
  <si>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</si>
  <si>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</si>
  <si>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</si>
  <si>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</si>
  <si>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</si>
  <si>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</si>
  <si>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</si>
  <si>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</si>
  <si>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</si>
  <si>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</si>
  <si>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</si>
  <si>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</si>
  <si>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</si>
  <si>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</si>
  <si>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</si>
  <si>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</si>
  <si>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</si>
  <si>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</si>
  <si>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</si>
  <si>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</si>
  <si>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</si>
  <si>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</si>
  <si>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</si>
  <si>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</si>
  <si>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</si>
  <si>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</si>
  <si>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</si>
  <si>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</si>
  <si>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</si>
  <si>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</si>
  <si>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</si>
  <si>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</si>
  <si>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</si>
  <si>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</si>
  <si>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</si>
  <si>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</si>
  <si>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</si>
  <si>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</si>
  <si>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</si>
  <si>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</si>
  <si>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</si>
  <si>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</si>
  <si>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</si>
  <si>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</si>
  <si>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</si>
  <si>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</si>
  <si>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</si>
  <si>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</si>
  <si>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</si>
  <si>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</si>
  <si>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</si>
  <si>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</si>
  <si>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</si>
  <si>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</si>
  <si>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</si>
  <si>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</si>
  <si>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</si>
  <si>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</si>
  <si>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</si>
  <si>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</si>
  <si>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</si>
  <si>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</si>
  <si>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</si>
  <si>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</si>
  <si>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</si>
  <si>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</si>
  <si>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</si>
  <si>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</si>
  <si>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</si>
  <si>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</si>
  <si>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</si>
  <si>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</si>
  <si>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</si>
  <si>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</si>
  <si>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</si>
  <si>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</si>
  <si>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</si>
  <si>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</si>
  <si>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</si>
  <si>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</si>
  <si>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</si>
  <si>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</si>
  <si>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</si>
  <si>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</si>
  <si>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</si>
  <si>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</si>
  <si>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</si>
  <si>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</si>
  <si>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</si>
  <si>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</si>
  <si>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</si>
  <si>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</si>
  <si>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</si>
  <si>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</si>
  <si>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</si>
  <si>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</si>
  <si>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</si>
  <si>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</si>
  <si>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</si>
  <si>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</si>
  <si>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</si>
  <si>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</si>
  <si>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</si>
  <si>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</si>
  <si>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</si>
  <si>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</si>
  <si>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</si>
  <si>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</si>
  <si>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</si>
  <si>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</si>
  <si>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</si>
  <si>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</si>
  <si>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</si>
  <si>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</si>
  <si>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</si>
  <si>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</si>
  <si>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</si>
  <si>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</si>
  <si>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</si>
  <si>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</si>
  <si>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</si>
  <si>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</si>
  <si>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</si>
  <si>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</si>
  <si>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</si>
  <si>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</si>
  <si>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</si>
  <si>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</si>
  <si>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</si>
  <si>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</si>
  <si>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</si>
  <si>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</si>
  <si>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</si>
  <si>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</si>
  <si>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</si>
  <si>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</si>
  <si>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</si>
  <si>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</si>
  <si>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</si>
  <si>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</si>
  <si>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</si>
  <si>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</si>
  <si>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</si>
  <si>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</si>
  <si>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</si>
  <si>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</si>
  <si>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</si>
  <si>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</si>
  <si>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</si>
  <si>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</si>
  <si>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</si>
  <si>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</si>
  <si>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</si>
  <si>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</si>
  <si>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</si>
  <si>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</si>
  <si>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</si>
  <si>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</si>
  <si>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</si>
  <si>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</si>
  <si>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</si>
  <si>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</si>
  <si>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</si>
  <si>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</si>
  <si>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</si>
  <si>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</si>
  <si>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</si>
  <si>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</si>
  <si>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</si>
  <si>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</si>
  <si>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</si>
  <si>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</si>
  <si>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</si>
  <si>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</si>
  <si>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</si>
  <si>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</si>
  <si>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</si>
  <si>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</si>
  <si>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</si>
  <si>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</si>
  <si>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</si>
  <si>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</si>
  <si>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</si>
  <si>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</si>
  <si>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</si>
  <si>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</si>
  <si>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</si>
  <si>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</si>
  <si>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</si>
  <si>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</si>
  <si>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</si>
  <si>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</si>
  <si>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</si>
  <si>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</si>
  <si>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</si>
  <si>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</si>
  <si>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</si>
  <si>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</si>
  <si>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</si>
  <si>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</si>
  <si>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</si>
  <si>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</si>
  <si>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</si>
  <si>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</si>
  <si>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</si>
  <si>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</si>
  <si>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</si>
  <si>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</si>
  <si>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</si>
  <si>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</si>
  <si>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</si>
  <si>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</si>
  <si>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</si>
  <si>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</si>
  <si>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</si>
  <si>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</si>
  <si>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</si>
  <si>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</si>
  <si>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</si>
  <si>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</si>
  <si>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</si>
  <si>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</si>
  <si>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</si>
  <si>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</si>
  <si>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</si>
  <si>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</si>
  <si>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</si>
  <si>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</si>
  <si>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</si>
  <si>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</si>
  <si>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</si>
  <si>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</si>
  <si>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</si>
  <si>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</si>
  <si>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</si>
  <si>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</si>
  <si>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</si>
  <si>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</si>
  <si>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</si>
  <si>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</si>
  <si>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</si>
  <si>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</si>
  <si>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</si>
  <si>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</si>
  <si>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</si>
  <si>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</si>
  <si>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</si>
  <si>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</si>
  <si>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</si>
  <si>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</si>
  <si>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</si>
  <si>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</si>
  <si>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</si>
  <si>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</si>
  <si>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</si>
  <si>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</si>
  <si>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</si>
  <si>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</si>
  <si>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</si>
  <si>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</si>
  <si>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</si>
  <si>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</si>
  <si>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</si>
  <si>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</si>
  <si>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</si>
  <si>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</si>
  <si>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</si>
  <si>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</si>
  <si>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</si>
  <si>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</si>
  <si>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</si>
  <si>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</si>
  <si>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</si>
  <si>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</si>
  <si>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</si>
  <si>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</si>
  <si>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</si>
  <si>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</si>
  <si>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</si>
  <si>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</si>
  <si>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</si>
  <si>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</si>
  <si>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</si>
  <si>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</si>
  <si>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</si>
  <si>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</si>
  <si>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</si>
  <si>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</si>
  <si>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</si>
  <si>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</si>
  <si>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</si>
  <si>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</si>
  <si>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</si>
  <si>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</si>
  <si>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</si>
  <si>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</si>
  <si>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</si>
  <si>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</si>
  <si>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</si>
  <si>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</si>
  <si>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</si>
  <si>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</si>
  <si>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</si>
  <si>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</si>
  <si>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</si>
  <si>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</si>
  <si>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</si>
  <si>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</si>
  <si>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</si>
  <si>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</si>
  <si>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</si>
  <si>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</si>
  <si>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</si>
  <si>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</si>
  <si>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</si>
  <si>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</si>
  <si>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</si>
  <si>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</si>
  <si>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</si>
  <si>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</si>
  <si>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</si>
  <si>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</si>
  <si>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</si>
  <si>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</si>
  <si>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</si>
  <si>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</si>
  <si>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</si>
  <si>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</si>
  <si>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</si>
  <si>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</si>
  <si>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</si>
  <si>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</si>
  <si>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</si>
  <si>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</si>
  <si>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</si>
  <si>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</si>
  <si>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</si>
  <si>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</si>
  <si>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</si>
  <si>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</si>
  <si>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</si>
  <si>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</si>
  <si>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</si>
  <si>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</si>
  <si>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</si>
  <si>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</si>
  <si>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</si>
  <si>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</si>
  <si>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</si>
  <si>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</si>
  <si>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</si>
  <si>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</si>
  <si>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</si>
  <si>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</si>
  <si>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</si>
  <si>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</si>
  <si>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</si>
  <si>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</si>
  <si>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</si>
  <si>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</si>
  <si>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</si>
  <si>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</si>
  <si>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</si>
  <si>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</si>
  <si>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</si>
  <si>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</si>
  <si>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</si>
  <si>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</si>
  <si>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</si>
  <si>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</si>
  <si>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</si>
  <si>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</si>
  <si>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</si>
  <si>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</si>
  <si>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</si>
  <si>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</si>
  <si>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</si>
  <si>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</si>
  <si>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</si>
  <si>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</si>
  <si>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</si>
  <si>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</si>
  <si>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</si>
  <si>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</si>
  <si>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</si>
  <si>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</si>
  <si>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</si>
  <si>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</si>
  <si>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</si>
  <si>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</si>
  <si>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</si>
  <si>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</si>
  <si>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</si>
  <si>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</si>
  <si>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</si>
  <si>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</si>
  <si>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</si>
  <si>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</si>
  <si>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</si>
  <si>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</si>
  <si>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</si>
  <si>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</si>
  <si>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</si>
  <si>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</si>
  <si>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</si>
  <si>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</si>
  <si>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</si>
  <si>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</si>
  <si>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</si>
  <si>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</si>
  <si>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</si>
  <si>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</si>
  <si>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</si>
  <si>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</si>
  <si>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</si>
  <si>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</si>
  <si>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</si>
  <si>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</si>
  <si>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</si>
  <si>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</si>
  <si>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</si>
  <si>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</si>
  <si>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</si>
  <si>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</si>
  <si>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</si>
  <si>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</si>
  <si>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</si>
  <si>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</si>
  <si>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</si>
  <si>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</si>
  <si>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</si>
  <si>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</si>
  <si>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</si>
  <si>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</si>
  <si>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</si>
  <si>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</si>
  <si>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</si>
  <si>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</si>
  <si>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</si>
  <si>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</si>
  <si>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</si>
  <si>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</si>
  <si>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</si>
  <si>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</si>
  <si>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</si>
  <si>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</si>
  <si>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</si>
  <si>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</si>
  <si>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</si>
  <si>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</si>
  <si>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</si>
  <si>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</si>
  <si>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</si>
  <si>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</si>
  <si>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</si>
  <si>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</si>
  <si>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</si>
  <si>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</si>
  <si>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</si>
  <si>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</si>
  <si>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</si>
  <si>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</si>
  <si>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</si>
  <si>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</si>
  <si>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</si>
  <si>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</si>
  <si>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</si>
  <si>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</si>
  <si>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</si>
  <si>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</si>
  <si>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</si>
  <si>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</si>
  <si>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</si>
  <si>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</si>
  <si>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</si>
  <si>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</si>
  <si>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</si>
  <si>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</si>
  <si>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</si>
  <si>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</si>
  <si>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</si>
  <si>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</si>
  <si>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</si>
  <si>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</si>
  <si>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</si>
  <si>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</si>
  <si>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</si>
  <si>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</si>
  <si>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</si>
  <si>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</si>
  <si>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</si>
  <si>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</si>
  <si>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</si>
  <si>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</si>
  <si>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</si>
  <si>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</si>
  <si>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</si>
  <si>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</si>
  <si>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</si>
  <si>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</si>
  <si>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</si>
  <si>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</si>
  <si>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</si>
  <si>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</si>
  <si>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</si>
  <si>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</si>
  <si>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</si>
  <si>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</si>
  <si>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</si>
  <si>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</si>
  <si>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</si>
  <si>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</si>
  <si>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</si>
  <si>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</si>
  <si>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</si>
  <si>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</si>
  <si>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</si>
  <si>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</si>
  <si>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</si>
  <si>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</si>
  <si>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</si>
  <si>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</si>
  <si>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</si>
  <si>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</si>
  <si>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</si>
  <si>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</si>
  <si>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</si>
  <si>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</si>
  <si>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</si>
  <si>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</si>
  <si>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</si>
  <si>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</si>
  <si>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</si>
  <si>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</si>
  <si>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</si>
  <si>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</si>
  <si>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</si>
  <si>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</si>
  <si>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</si>
  <si>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</si>
  <si>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</si>
  <si>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</si>
  <si>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</si>
  <si>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</si>
  <si>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</si>
  <si>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</si>
  <si>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</si>
  <si>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</si>
  <si>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</si>
  <si>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</si>
  <si>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</si>
  <si>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</si>
  <si>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</si>
  <si>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</si>
  <si>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</si>
  <si>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</si>
  <si>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</si>
  <si>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</si>
  <si>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</si>
  <si>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</si>
  <si>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</si>
  <si>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</si>
  <si>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</si>
  <si>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</si>
  <si>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</si>
  <si>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</si>
  <si>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</si>
  <si>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</si>
  <si>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</si>
  <si>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</si>
  <si>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</si>
  <si>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</si>
  <si>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</si>
  <si>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</si>
  <si>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</si>
  <si>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</si>
  <si>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</si>
  <si>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</si>
  <si>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</si>
  <si>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</si>
  <si>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</si>
  <si>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</si>
  <si>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</si>
  <si>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</si>
  <si>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</si>
  <si>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</si>
  <si>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</si>
  <si>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</si>
  <si>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</si>
  <si>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</si>
  <si>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</si>
  <si>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</si>
  <si>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</si>
  <si>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</si>
  <si>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</si>
  <si>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</si>
  <si>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</si>
  <si>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</si>
  <si>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</si>
  <si>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</si>
  <si>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</si>
  <si>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</si>
  <si>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</si>
  <si>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</si>
  <si>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</si>
  <si>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</si>
  <si>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</si>
  <si>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</si>
  <si>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</si>
  <si>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</si>
  <si>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</si>
  <si>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</si>
  <si>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</si>
  <si>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</si>
  <si>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</si>
  <si>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</si>
  <si>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</si>
  <si>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</si>
  <si>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</si>
  <si>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</si>
  <si>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</si>
  <si>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</si>
  <si>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</si>
  <si>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</si>
  <si>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</si>
  <si>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</si>
  <si>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</si>
  <si>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</si>
  <si>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</si>
  <si>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</si>
  <si>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</si>
  <si>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</si>
  <si>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</si>
  <si>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</si>
  <si>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</si>
  <si>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</si>
  <si>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</si>
  <si>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</si>
  <si>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</si>
  <si>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</si>
  <si>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</si>
  <si>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</si>
  <si>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</si>
  <si>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</si>
  <si>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</si>
  <si>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</si>
  <si>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</si>
  <si>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</si>
  <si>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</si>
  <si>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</si>
  <si>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</si>
  <si>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</si>
  <si>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</si>
  <si>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</si>
  <si>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</si>
  <si>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</si>
  <si>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</si>
  <si>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</si>
  <si>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</si>
  <si>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</si>
  <si>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</si>
  <si>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</si>
  <si>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</si>
  <si>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</si>
  <si>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</si>
  <si>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</si>
  <si>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</si>
  <si>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</si>
  <si>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</si>
  <si>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</si>
  <si>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</si>
  <si>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</si>
  <si>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</si>
  <si>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</si>
  <si>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</si>
  <si>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</si>
  <si>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</si>
  <si>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</si>
  <si>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</si>
  <si>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</si>
  <si>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</si>
  <si>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</si>
  <si>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</si>
  <si>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</si>
  <si>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</si>
  <si>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</si>
  <si>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</si>
  <si>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</si>
  <si>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</si>
  <si>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</si>
  <si>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</si>
  <si>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</si>
  <si>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</si>
  <si>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</si>
  <si>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</si>
  <si>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</si>
  <si>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</si>
  <si>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</si>
  <si>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</si>
  <si>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</si>
  <si>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</si>
  <si>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</si>
  <si>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</si>
  <si>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</si>
  <si>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</si>
  <si>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</si>
  <si>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</si>
  <si>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</si>
  <si>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</si>
  <si>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</si>
  <si>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</si>
  <si>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</si>
  <si>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</si>
  <si>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</si>
  <si>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</si>
  <si>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</si>
  <si>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</si>
  <si>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</si>
  <si>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</si>
  <si>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</si>
  <si>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</si>
  <si>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</si>
  <si>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</si>
  <si>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</si>
  <si>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</si>
  <si>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</si>
  <si>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</si>
  <si>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</si>
  <si>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</si>
  <si>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</si>
  <si>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</si>
  <si>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</si>
  <si>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</si>
  <si>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</si>
  <si>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</si>
  <si>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</si>
  <si>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</si>
  <si>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</si>
  <si>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</si>
  <si>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</si>
  <si>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</si>
  <si>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</si>
  <si>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</si>
  <si>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</si>
  <si>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</si>
  <si>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</si>
  <si>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</si>
  <si>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</si>
  <si>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</si>
  <si>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</si>
  <si>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</si>
  <si>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</si>
  <si>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</si>
  <si>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</si>
  <si>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</si>
  <si>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</si>
  <si>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</si>
  <si>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</si>
  <si>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</si>
  <si>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</si>
  <si>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</si>
  <si>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</si>
  <si>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</si>
  <si>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</si>
  <si>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</si>
  <si>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</si>
  <si>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</si>
  <si>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</si>
  <si>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</si>
  <si>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</si>
  <si>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</si>
  <si>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</si>
  <si>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</si>
  <si>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</si>
  <si>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</si>
  <si>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</si>
  <si>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</si>
  <si>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</si>
  <si>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</si>
  <si>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</si>
  <si>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</si>
  <si>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</si>
  <si>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</si>
  <si>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</si>
  <si>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</si>
  <si>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</si>
  <si>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</si>
  <si>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</si>
  <si>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</si>
  <si>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</si>
  <si>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</si>
  <si>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</si>
  <si>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</si>
  <si>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</si>
  <si>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</si>
  <si>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</si>
  <si>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</si>
  <si>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</si>
  <si>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</si>
  <si>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</si>
  <si>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</si>
  <si>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</si>
  <si>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</si>
  <si>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</si>
  <si>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</si>
  <si>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</si>
  <si>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</si>
  <si>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</si>
  <si>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</si>
  <si>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</si>
  <si>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</si>
  <si>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</si>
  <si>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</si>
  <si>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</si>
  <si>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</si>
  <si>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</si>
  <si>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</si>
  <si>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</si>
  <si>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</si>
  <si>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</si>
  <si>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</si>
  <si>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</si>
  <si>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</si>
  <si>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</si>
  <si>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</si>
  <si>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</si>
  <si>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</si>
  <si>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</si>
  <si>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</si>
  <si>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</si>
  <si>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</si>
  <si>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</si>
  <si>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</si>
  <si>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</si>
  <si>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</si>
  <si>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</si>
  <si>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</si>
  <si>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</si>
  <si>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</si>
  <si>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</si>
  <si>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</si>
  <si>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</si>
  <si>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</si>
  <si>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</si>
  <si>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</si>
  <si>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</si>
  <si>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</si>
  <si>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</si>
  <si>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</si>
  <si>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</si>
  <si>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</si>
  <si>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</si>
  <si>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</si>
  <si>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</si>
  <si>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</si>
  <si>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</si>
  <si>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</si>
  <si>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</si>
  <si>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</si>
  <si>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</si>
  <si>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</si>
  <si>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</si>
  <si>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</si>
  <si>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</si>
  <si>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</si>
  <si>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</si>
  <si>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</si>
  <si>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</si>
  <si>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</si>
  <si>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</si>
  <si>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</si>
  <si>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</si>
  <si>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</si>
  <si>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</si>
  <si>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</si>
  <si>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</si>
  <si>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</si>
  <si>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</si>
  <si>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</si>
  <si>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</si>
  <si>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</si>
  <si>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</si>
  <si>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</si>
  <si>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</si>
  <si>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</si>
  <si>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</si>
  <si>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</si>
  <si>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</si>
  <si>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</si>
  <si>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</si>
  <si>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</si>
  <si>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</si>
  <si>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</si>
  <si>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</si>
  <si>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</si>
  <si>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</si>
  <si>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</si>
  <si>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</si>
  <si>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</si>
  <si>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</si>
  <si>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</si>
  <si>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</si>
  <si>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</si>
  <si>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</si>
  <si>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</si>
  <si>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</si>
  <si>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</si>
  <si>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</si>
  <si>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</si>
  <si>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</si>
  <si>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</si>
  <si>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</si>
  <si>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</si>
  <si>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</si>
  <si>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</si>
  <si>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</si>
  <si>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</si>
  <si>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</si>
  <si>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</si>
  <si>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</si>
  <si>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</si>
  <si>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</si>
  <si>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</si>
  <si>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</si>
  <si>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</si>
  <si>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</si>
  <si>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</si>
  <si>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</si>
  <si>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</si>
  <si>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</si>
  <si>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</si>
  <si>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</si>
  <si>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</si>
  <si>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</si>
  <si>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</si>
  <si>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</si>
  <si>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</si>
  <si>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</si>
  <si>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</si>
  <si>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</si>
  <si>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</si>
  <si>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</si>
  <si>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</si>
  <si>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</si>
  <si>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</si>
  <si>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</si>
  <si>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</si>
  <si>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</si>
  <si>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</si>
  <si>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</si>
  <si>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</si>
  <si>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</si>
  <si>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</si>
  <si>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</si>
  <si>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</si>
  <si>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</si>
  <si>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</si>
  <si>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</si>
  <si>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</si>
  <si>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</si>
  <si>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</si>
  <si>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</si>
  <si>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</si>
  <si>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</si>
  <si>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</si>
  <si>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</si>
  <si>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</si>
  <si>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</si>
  <si>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</si>
  <si>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</si>
  <si>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</si>
  <si>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</si>
  <si>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</si>
  <si>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</si>
  <si>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</si>
  <si>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</si>
  <si>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</si>
  <si>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</si>
  <si>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</si>
  <si>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</si>
  <si>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</si>
  <si>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</si>
  <si>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</si>
  <si>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</si>
  <si>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</si>
  <si>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</si>
  <si>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</si>
  <si>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</si>
  <si>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</si>
  <si>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</si>
  <si>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</si>
  <si>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</si>
  <si>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</si>
  <si>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</si>
  <si>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</si>
  <si>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</si>
  <si>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</si>
  <si>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</si>
  <si>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</si>
  <si>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</si>
  <si>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</si>
  <si>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</si>
  <si>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</si>
  <si>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</si>
  <si>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</si>
  <si>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</si>
  <si>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</si>
  <si>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</si>
  <si>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</si>
  <si>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</si>
  <si>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</si>
  <si>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</si>
  <si>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</si>
  <si>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</si>
  <si>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</si>
  <si>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</si>
  <si>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</si>
  <si>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</si>
  <si>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</si>
  <si>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</si>
  <si>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</si>
  <si>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</si>
  <si>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</si>
  <si>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</si>
  <si>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</si>
  <si>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</si>
  <si>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</si>
  <si>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</si>
  <si>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</si>
  <si>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</si>
  <si>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</si>
  <si>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</si>
  <si>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</si>
  <si>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</si>
  <si>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</si>
  <si>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</si>
  <si>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</si>
  <si>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</si>
  <si>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</si>
  <si>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</si>
  <si>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</si>
  <si>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</si>
  <si>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</si>
  <si>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</si>
  <si>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</si>
  <si>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</si>
  <si>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</si>
  <si>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</si>
  <si>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</si>
  <si>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</si>
  <si>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</si>
  <si>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</si>
  <si>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</si>
  <si>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</si>
  <si>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</si>
  <si>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</si>
  <si>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</si>
  <si>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</si>
  <si>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</si>
  <si>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</si>
  <si>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</si>
  <si>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</si>
  <si>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</si>
  <si>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</si>
  <si>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</si>
  <si>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</si>
  <si>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</si>
  <si>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</si>
  <si>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</si>
  <si>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</si>
  <si>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</si>
  <si>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</si>
  <si>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</si>
  <si>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</si>
  <si>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</si>
  <si>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</si>
  <si>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</si>
  <si>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</si>
  <si>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</si>
  <si>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</si>
  <si>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</si>
  <si>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</si>
  <si>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</si>
  <si>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</si>
  <si>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</si>
  <si>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</si>
  <si>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</si>
  <si>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</si>
  <si>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</si>
  <si>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</si>
  <si>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</si>
  <si>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</si>
  <si>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</si>
  <si>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</si>
  <si>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</si>
  <si>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</si>
  <si>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</si>
  <si>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</si>
  <si>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</si>
  <si>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</si>
  <si>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</si>
  <si>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</si>
  <si>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</si>
  <si>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</si>
  <si>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</si>
  <si>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</si>
  <si>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</si>
  <si>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</si>
  <si>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</si>
  <si>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</si>
  <si>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</si>
  <si>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</si>
  <si>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</si>
  <si>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</si>
  <si>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</si>
  <si>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</si>
  <si>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</si>
  <si>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</si>
  <si>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</si>
  <si>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</si>
  <si>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</si>
  <si>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</si>
  <si>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</si>
  <si>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</si>
  <si>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</si>
  <si>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</si>
  <si>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</si>
  <si>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</si>
  <si>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</si>
  <si>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</si>
  <si>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</si>
  <si>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</si>
  <si>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</si>
  <si>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</si>
  <si>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</si>
  <si>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</si>
  <si>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</si>
  <si>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</si>
  <si>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</si>
  <si>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SCECO ISSUE In area located the site , team facing access problem, SCECO Working on the problem with Estimate 20 Min to solve it</t>
  </si>
  <si>
    <t>PCM-20251203-00001003</t>
  </si>
  <si>
    <t>Team at site checking</t>
  </si>
  <si>
    <t xml:space="preserve"> PCM-20250215-00000830 </t>
  </si>
  <si>
    <t>LTE site still down and  site located in aramco area access issue need special permission</t>
  </si>
  <si>
    <t>PCM-20251203-00000960</t>
  </si>
  <si>
    <t>EM team on the way need 20 Min</t>
  </si>
  <si>
    <t>NO PCM</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</si>
  <si>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</si>
  <si>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</si>
  <si>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</si>
  <si>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</si>
  <si>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</si>
  <si>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</si>
  <si>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</si>
  <si>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</si>
  <si>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</si>
  <si>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</si>
  <si>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at site HAJ0217 </t>
  </si>
  <si>
    <t>PCM-20251203-00001154</t>
  </si>
  <si>
    <t>EM team need 60 min</t>
  </si>
  <si>
    <t>PCM-20251203-00001195</t>
  </si>
  <si>
    <t xml:space="preserve">scattered sites MAK0721 &amp; MAK0781 / EM team need 50 min for site MAK0721 2nd team need 60 min for site MAK0781  </t>
  </si>
  <si>
    <t>PCM-20251203-00001075</t>
  </si>
  <si>
    <t xml:space="preserve">team on the way need 60 minutes </t>
  </si>
  <si>
    <t>PCM-20251203-00001090</t>
  </si>
  <si>
    <t>team on the way need 65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</si>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</sst>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8" totalsRowShown="0" headerRowDxfId="46" dataDxfId="45" headerRowBorderDxfId="43" tableBorderDxfId="44" totalsRowBorderDxfId="42">
  <autoFilter ref="A1:L2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331.64718668981368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45994.59561261574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45994.59561261574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45994.59561261574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45994.59561261574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45994.59561261574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45994.59561261574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45994.59561261574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45994.59561261574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45994.59561261574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45994.59561261574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45994.59561261574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45994.59561261574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45994.59561261574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45994.59561261574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45994.59561261574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45994.59561261574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45994.59561261574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45994.59561261574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45994.59561261574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45994.59561261574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45994.59561261574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45994.59561261574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45994.59561261574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45994.59561261574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45994.59561261574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45994.59561261574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45994.59561261574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45994.59561261574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45994.59561261574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45994.59561261574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45994.59561261574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45994.59561261574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45994.59561261574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45994.59561261574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45994.59561261574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45994.59561261574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45994.59561261574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45994.59561261574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45994.59561261574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45994.59561261574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45994.59561261574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45994.59561261574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45994.59561261574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45994.59561261574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45994.59561261574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45994.59561261574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45994.59561261574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45994.59561261574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45994.59561261574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45994.59561261574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45994.59561261574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45994.59561261574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45994.59561261574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45994.59561261574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45994.59561261574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45994.59561261574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45994.59561261574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45994.59561261574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45994.59561261574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45994.59561261574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45994.59561261574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45994.59561261574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45994.59561261574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45994.59561261574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45994.59561261574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45994.59561261574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45994.59561261574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45994.59561261574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45994.59561261574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45994.59561261574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45994.59561261574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45994.59561261574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45994.59561261574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45994.59561261574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45994.59561261574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45994.59561261574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45994.59561261574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45994.59561261574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45994.59561261574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45994.59561261574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45994.59561261574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45994.59561261574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45994.59561261574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45994.59561261574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45994.59561261574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45994.59561261574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45994.59561261574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45994.59561261574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45994.59561261574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45994.59561261574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45994.59561261574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45994.59561261574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45994.59561261574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45994.59561261574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45994.59561261574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45994.59561261574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45994.59561261574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45994.59561261574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45994.59561261574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45994.59561261574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45994.59561261574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45994.59561261574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45994.59561261574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45994.59561261574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45994.59561261574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45994.59561261574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45994.59561261574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45994.59561261574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45994.59561261574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45994.59561261574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45994.59561261574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45994.59561261574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45994.59561261574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45994.59561261574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45994.59561261574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45994.59561261574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45994.59561261574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45994.59561261574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45994.59561261574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45994.59561261574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45994.59561261574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45994.59561261574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45994.59561261574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45994.59561261574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45994.59561261574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45994.59561261574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45994.59561261574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45994.59561261574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45994.59561261574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45994.59561261574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45994.59561261574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45994.59561261574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45994.59561261574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45994.59561261574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45994.59561261574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45994.59561261574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45994.59561261574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45994.59561261574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45994.59561261574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45994.59561261574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45994.59561261574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45994.59561261574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45994.59561261574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45994.59561261574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45994.59561261574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45994.59561261574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45994.59561261574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45994.59561261574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45994.59561261574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45994.59561261574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45994.59561261574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45994.59561261574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45994.59561261574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45994.59561261574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45994.59561261574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45994.59561261574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45994.59561261574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45994.59561261574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45994.59561261574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45994.59561261574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45994.59561261574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45994.59561261574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45994.59561261574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45994.59561261574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45994.59561261574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45994.59561261574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45994.59561261574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45994.59561261574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45994.59561261574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45994.59561261574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45994.59561261574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45994.59561261574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45994.59561261574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45994.59561261574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45994.59561261574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45994.59561261574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45994.59561261574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45994.59561261574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45994.59561261574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45994.59561261574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45994.59561261574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45994.59561261574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45994.59561261574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45994.59561261574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45994.59561261574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45994.59561261574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45994.59561261574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45994.59561261574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45994.59561261574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45994.59561261574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45994.59561261574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45994.59561261574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45994.59561261574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45994.59561261574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45994.59561261574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45994.59561261574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45994.59561261574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45994.59561261574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45994.59561261574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45994.59561261574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45994.59561261574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45994.59561261574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45994.59561261574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45994.59561261574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45994.59561261574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45994.59561261574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169.59577465277835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10.20819363425835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2.3401967591780704E-2</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45994.59561261574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45994.59561261574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45994.59561261574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45994.59561261574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45994.59561261574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45994.59561261574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45994.59561261574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45994.59561261574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45994.59561261574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45994.59561261574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45994.59561261574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45994.59561261574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45994.59561261574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45994.59561261574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45994.59561261574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45994.59561261574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45994.59561261574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45994.59561261574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45994.59561261574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45994.59561261574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45994.59561261574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45994.59561261574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45994.59561261574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45994.59561261574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45994.59561261574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45994.59561261574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45994.59561261574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45994.59561261574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45994.59561261574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45994.59561261574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45994.59561261574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45994.59561261574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7.0612615738355089E-2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45994.59561261574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45994.59561261574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45994.59561261574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45994.59561261574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45994.59561261574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45994.59561261574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45994.59561261574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45994.59561261574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45994.59561261574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45994.59561261574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45994.59561261574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45994.59561261574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45994.59561261574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45994.59561261574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45994.59561261574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45994.59561261574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45994.59561261574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45994.59561261574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45994.59561261574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45994.59561261574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45994.59561261574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45994.59561261574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45994.59561261574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45994.59561261574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45994.59561261574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45994.59561261574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45994.59561261574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45994.59561261574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45994.59561261574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45994.59561261574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45994.59561261574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45994.59561261574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45994.59561261574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45994.59561261574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45994.59561261574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45994.59561261574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45994.59561261574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45994.59561261574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45994.59561261574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45994.59561261574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45994.59561261574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45994.59561261574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45994.59561261574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45994.59561261574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45994.59561261574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45994.59561261574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45994.59561261574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45994.59561261574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45994.59561261574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45994.59561261574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45994.59561261574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45994.59561261574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45994.59561261574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45994.59561261574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45994.59561261574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45994.59561261574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45994.59561261574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45994.59561261574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45994.59561261574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45994.59561261574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45994.59561261574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45994.59561261574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45994.59561261574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45994.59561261574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45994.59561261574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45994.59561261574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45994.59561261574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45994.59561261574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45994.59561261574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45994.59561261574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45994.59561261574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45994.59561261574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45994.59561261574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45994.59561261574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45994.59561261574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45994.59561261574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45994.59561261574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45994.59561261574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45994.59561261574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45994.59561261574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45994.59561261574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45994.59561261574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45994.59561261574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45994.59561261574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45994.59561261574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45994.59561261574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45994.59561261574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45994.59561261574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45994.59561261574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45994.59561261574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45994.59561261574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45994.59561261574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45994.59561261574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45994.59561261574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45994.59561261574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45994.59561261574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45994.59561261574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45994.59561261574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45994.59561261574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45994.59561261574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45994.59561261574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45994.59561261574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45994.59561261574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45994.59561261574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45994.59561261574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45994.59561261574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45994.59561261574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45994.59561261574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45994.59561261574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45994.59561261574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45994.59561261574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45994.59561261574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45994.59561261574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45994.59561261574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45994.59561261574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45994.59561261574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45994.59561261574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45994.59561261574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45994.59561261574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45994.59561261574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45994.59561261574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45994.59561261574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45994.59561261574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45994.59561261574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45994.59561261574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45994.59561261574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45994.59561261574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45994.59561261574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45994.59561261574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45994.59561261574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45994.59561261574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45994.59561261574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45994.59561261574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45994.59561261574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45994.59561261574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45994.59561261574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45994.59561261574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45994.59561261574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45994.59561261574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45994.59561261574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45994.59561261574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45994.59561261574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45994.59561261574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45994.59561261574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45994.59561261574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45994.59561261574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45994.59561261574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45994.59561261574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45994.59561261574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45994.59561261574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45994.59561261574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45994.59561261574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45994.59561261574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45994.59561261574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45994.59561261574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45994.59561261574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45994.59561261574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45994.59561261574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45994.59561261574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45994.59561261574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45994.59561261574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45994.59561261574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45994.59561261574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45994.59561261574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45994.59561261574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45994.59561261574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45994.59561261574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45994.59561261574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45994.59561261574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45994.59561261574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45994.59561261574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45994.59561261574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45994.59561261574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45994.59561261574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45994.59561261574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45994.59561261574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45994.59561261574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45994.59561261574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45994.59561261574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45994.59561261574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45994.59561261574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45994.59561261574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45994.59561261574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45994.59561261574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45994.59561261574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45994.59561261574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45994.59561261574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45994.59561261574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45994.59561261574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45994.59561261574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45994.59561261574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45994.59561261574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45994.59561261574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45994.59561261574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45994.59561261574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45994.59561261574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45994.59561261574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45994.59561261574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45994.59561261574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45994.59561261574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45994.59561261574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45994.59561261574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45994.59561261574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45994.59561261574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45994.59561261574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45994.59561261574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45994.59561261574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45994.59561261574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45994.59561261574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45994.59561261574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45994.59561261574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45994.59561261574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45994.59561261574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45994.59561261574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45994.59561261574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45994.59561261574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45994.59561261574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45994.59561261574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45994.59561261574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45994.59561261574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45994.59561261574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45994.59561261574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45994.59561261574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45994.59561261574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45994.59561261574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45994.59561261574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45994.59561261574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45994.59561261574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45994.59561261574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45994.59561261574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45994.59561261574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45994.59561261574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45994.59561261574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45994.59561261574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45994.59561261574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45994.59561261574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45994.59561261574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45994.59561261574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45994.59561261574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45994.59561261574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45994.59561261574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45994.59561261574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45994.59561261574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45994.59561261574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45994.59561261574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45994.59561261574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45994.59561261574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45994.59561261574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45994.59561261574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45994.59561261574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45994.59561261574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45994.59561261574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45994.59561261574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45994.59561261574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45994.59561261574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45994.59561261574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45994.59561261574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45994.59561261574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45994.59561261574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45994.59561261574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45994.59561261574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45994.59561261574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45994.59561261574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45994.59561261574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45994.59561261574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45994.59561261574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45994.59561261574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45994.59561261574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45994.59561261574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45994.59561261574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45994.59561261574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45994.59561261574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45994.59561261574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45994.59561261574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45994.59561261574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45994.59561261574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45994.59561261574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45994.59561261574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45994.59561261574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45994.59561261574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45994.59561261574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45994.59561261574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45994.59561261574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45994.59561261574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45994.59561261574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45994.59561261574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45994.59561261574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45994.59561261574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45994.59561261574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45994.59561261574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45994.59561261574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45994.59561261574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45994.59561261574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45994.59561261574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45994.59561261574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45994.59561261574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45994.59561261574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45994.59561261574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45994.59561261574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45994.59561261574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45994.59561261574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45994.59561261574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45994.59561261574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45994.59561261574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45994.59561261574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45994.59561261574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45994.59561261574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45994.59561261574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45994.59561261574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45994.59561261574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45994.59561261574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45994.59561261574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45994.59561261574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45994.59561261574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45994.59561261574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45994.59561261574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45994.59561261574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45994.59561261574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45994.59561261574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45994.59561261574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45994.59561261574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45994.59561261574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45994.59561261574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45994.59561261574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45994.59561261574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45994.59561261574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45994.59561261574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45994.59561261574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45994.59561261574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45994.59561261574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45994.59561261574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45994.59561261574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45994.59561261574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45994.59561261574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45994.59561261574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45994.59561261574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45994.59561261574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45994.59561261574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45994.59561261574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45994.59561261574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45994.59561261574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45994.59561261574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45994.59561261574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45994.59561261574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45994.59561261574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45994.59561261574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45994.59561261574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45994.59561261574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45994.59561261574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45994.59561261574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45994.59561261574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45994.59561261574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45994.59561261574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45994.59561261574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45994.59561261574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45994.59561261574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45994.59561261574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45994.59561261574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45994.59561261574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45994.59561261574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45994.59561261574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45994.59561261574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45994.59561261574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45994.59561261574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45994.59561261574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45994.59561261574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45994.59561261574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45994.59561261574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45994.59561261574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45994.59561261574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45994.59561261574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45994.59561261574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45994.59561261574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45994.59561261574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45994.59561261574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45994.59561261574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45994.59561261574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45994.59561261574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45994.59561261574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45994.59561261574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45994.59561261574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45994.59561261574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45994.59561261574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45994.59561261574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45994.59561261574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45994.59561261574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45994.59561261574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45994.59561261574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45994.59561261574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45994.59561261574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45994.59561261574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45994.59561261574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45994.59561261574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45994.59561261574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45994.59561261574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45994.59561261574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45994.59561261574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45994.59561261574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45994.59561261574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45994.59561261574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45994.59561261574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45994.59561261574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45994.59561261574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45994.59561261574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45994.59561261574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45994.59561261574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45994.59561261574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45994.59561261574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45994.59561261574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45994.59561261574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45994.59561261574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45994.59561261574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45994.59561261574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45994.59561261574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45994.59561261574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45994.59561261574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45994.59561261574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45994.59561261574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45994.59561261574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45994.59561261574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45994.59561261574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45994.59561261574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45994.59561261574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45994.59561261574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45994.59561261574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45994.59561261574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45994.59561261574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45994.59561261574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45994.59561261574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45994.59561261574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45994.59561261574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45994.59561261574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45994.59561261574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45994.59561261574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45994.59561261574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45994.59561261574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45994.59561261574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45994.59561261574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45994.59561261574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45994.59561261574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45994.59561261574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45994.59561261574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45994.59561261574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45994.59561261574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45994.59561261574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45994.59561261574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45994.59561261574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45994.59561261574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45994.59561261574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45994.59561261574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45994.59561261574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45994.59561261574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45994.59561261574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45994.59561261574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45994.59561261574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45994.59561261574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45994.59561261574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45994.59561261574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45994.59561261574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45994.59561261574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45994.59561261574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45994.59561261574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45994.59561261574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45994.59561261574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45994.59561261574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45994.59561261574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45994.59561261574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45994.59561261574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45994.59561261574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45994.59561261574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45994.59561261574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45994.59561261574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45994.59561261574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45994.59561261574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45994.59561261574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45994.59561261574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45994.59561261574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45994.59561261574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45994.59561261574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45994.59561261574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45994.59561261574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45994.59561261574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45994.59561261574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45994.59561261574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45994.59561261574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45994.59561261574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45994.59561261574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45994.59561261574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45994.59561261574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45994.59561261574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45994.59561261574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45994.59561261574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45994.59561261574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45994.59561261574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45994.59561261574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45994.59561261574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45994.59561261574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45994.59561261574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45994.59561261574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45994.59561261574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45994.59561261574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45994.59561261574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45994.59561261574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45994.59561261574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45994.59561261574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45994.59561261574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45994.59561261574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45994.59561261574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45994.59561261574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45994.59561261574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45994.59561261574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45994.59561261574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45994.59561261574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45994.59561261574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45994.59561261574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45994.59561261574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45994.59561261574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45994.59561261574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45994.59561261574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45994.59561261574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45994.59561261574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45994.59561261574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45994.59561261574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45994.59561261574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45994.59561261574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45994.59561261574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45994.59561261574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45994.59561261574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45994.59561261574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45994.59561261574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45994.59561261574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45994.59561261574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45994.59561261574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45994.59561261574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45994.59561261574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45994.59561261574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45994.59561261574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45994.59561261574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45994.59561261574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45994.59561261574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45994.59561261574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45994.59561261574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45994.59561261574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45994.59561261574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45994.59561261574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45994.59561261574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45994.59561261574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45994.59561261574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45994.59561261574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45994.59561261574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45994.59561261574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45994.59561261574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45994.59561261574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45994.59561261574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45994.59561261574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45994.59561261574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45994.59561261574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45994.59561261574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45994.59561261574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45994.59561261574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45994.59561261574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45994.59561261574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45994.59561261574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45994.59561261574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45994.59561261574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45994.59561261574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45994.59561261574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45994.59561261574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45994.59561261574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45994.59561261574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45994.59561261574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45994.59561261574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45994.59561261574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45994.59561261574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45994.59561261574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45994.59561261574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45994.59561261574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45994.59561261574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45994.59561261574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45994.59561261574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45994.59561261574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45994.59561261574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45994.59561261574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45994.59561261574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45994.59561261574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45994.59561261574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45994.59561261574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45994.59561261574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45994.59561261574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45994.59561261574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45994.59561261574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45994.59561261574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45994.59561261574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45994.59561261574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45994.59561261574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45994.59561261574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45994.59561261574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45994.59561261574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45994.59561261574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45994.59561261574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45994.59561261574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45994.59561261574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45994.59561261574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45994.59561261574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45994.59561261574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45994.59561261574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45994.59561261574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45994.59561261574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45994.59561261574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45994.59561261574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45994.59561261574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45994.59561261574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45994.59561261574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45994.59561261574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45994.59561261574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45994.59561261574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45994.59561261574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45994.59561261574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45994.59561261574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45994.59561261574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45994.59561261574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45994.59561261574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45994.59561261574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45994.59561261574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45994.59561261574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45994.59561261574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45994.59561261574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45994.59561261574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45994.59561261574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45994.59561261574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45994.59561261574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45994.59561261574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45994.59561261574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45994.59561261574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45994.59561261574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45994.59561261574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45994.59561261574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45994.59561261574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45994.59561261574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45994.59561261574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45994.59561261574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45994.59561261574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45994.59561261574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45994.59561261574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45994.59561261574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45994.59561261574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45994.59561261574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45994.59561261574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45994.59561261574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45994.59561261574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45994.59561261574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45994.59561261574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45994.59561261574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45994.59561261574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45994.59561261574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45994.59561261574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45994.59561261574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45994.59561261574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45994.59561261574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45994.59561261574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45994.59561261574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45994.59561261574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45994.59561261574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45994.59561261574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45994.59561261574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45994.59561261574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45994.59561261574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45994.59561261574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45994.59561261574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45994.59561261574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45994.59561261574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45994.59561261574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45994.59561261574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45994.59561261574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45994.59561261574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45994.59561261574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45994.59561261574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45994.59561261574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45994.59561261574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45994.59561261574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45994.59561261574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45994.59561261574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45994.59561261574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45994.59561261574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45994.59561261574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45994.59561261574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45994.59561261574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45994.59561261574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45994.59561261574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45994.59561261574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45994.59561261574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45994.59561261574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45994.59561261574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45994.59561261574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45994.59561261574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45994.59561261574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45994.59561261574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45994.59561261574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45994.59561261574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45994.59561261574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45994.59561261574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45994.59561261574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45994.59561261574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45994.59561261574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45994.59561261574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45994.59561261574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45994.59561261574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45994.59561261574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45994.59561261574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45994.59561261574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45994.59561261574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45994.59561261574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45994.59561261574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45994.59561261574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45994.59561261574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45994.59561261574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45994.59561261574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45994.59561261574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45994.59561261574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45994.59561261574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45994.59561261574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45994.59561261574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45994.59561261574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45994.59561261574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45994.59561261574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45994.59561261574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45994.59561261574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45994.59561261574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45994.59561261574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45994.59561261574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45994.59561261574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45994.59561261574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45994.59561261574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45994.59561261574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45994.59561261574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45994.59561261574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45994.59561261574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45994.59561261574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45994.59561261574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45994.59561261574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45994.59561261574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45994.59561261574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45994.59561261574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45994.59561261574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45994.59561261574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45994.59561261574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45994.59561261574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45994.59561261574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45994.59561261574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45994.59561261574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45994.59561261574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45994.59561261574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45994.59561261574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45994.59561261574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45994.59561261574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45994.59561261574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45994.59561261574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45994.59561261574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45994.59561261574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45994.59561261574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45994.59561261574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45994.59561261574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45994.59561261574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45994.59561261574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45994.59561261574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45994.59561261574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45994.59561261574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45994.59561261574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45994.59561261574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45994.59561261574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45994.59561261574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45994.59561261574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45994.59561261574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45994.59561261574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45994.59561261574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45994.59561261574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45994.59561261574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45994.59561261574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45994.59561261574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45994.59561261574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45994.59561261574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45994.59561261574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45994.59561261574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45994.59561261574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45994.59561261574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45994.59561261574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45994.59561261574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45994.59561261574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45994.59561261574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45994.59561261574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45994.59561261574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45994.59561261574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45994.59561261574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45994.59561261574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45994.59561261574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45994.59561261574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45994.59561261574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45994.59561261574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45994.59561261574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45994.59561261574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45994.59561261574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45994.59561261574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45994.59561261574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45994.59561261574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45994.59561261574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45994.59561261574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45994.59561261574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45994.59561261574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45994.59561261574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45994.59561261574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45994.59561261574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45994.59561261574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45994.59561261574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45994.59561261574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45994.59561261574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45994.59561261574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45994.59561261574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45994.59561261574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45994.59561261574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45994.59561261574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45994.59561261574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45994.59561261574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45994.59561261574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45994.59561261574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45994.59561261574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45994.59561261574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45994.59561261574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45994.59561261574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45994.59561261574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45994.59561261574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45994.59561261574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45994.59561261574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45994.59561261574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45994.59561261574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45994.59561261574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45994.59561261574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45994.59561261574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45994.59561261574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45994.59561261574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45994.59561261574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45994.59561261574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45994.59561261574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45994.59561261574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45994.59561261574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45994.59561261574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45994.59561261574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45994.59561261574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45994.59561261574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45994.59561261574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45994.59561261574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45994.59561261574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45994.59561261574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45994.59561261574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45994.59561261574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45994.59561261574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45994.59561261574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45994.59561261574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45994.59561261574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45994.59561261574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45994.59561261574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45994.59561261574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45994.59561261574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45994.59561261574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45994.59561261574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45994.59561261574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45994.59561261574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45994.59561261574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45994.59561261574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45994.59561261574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45994.59561261574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45994.59561261574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45994.59561261574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45994.59561261574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45994.59561261574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45994.59561261574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45994.59561261574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45994.59561261574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45994.59561261574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45994.59561261574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45994.59561261574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45994.59561261574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45994.59561261574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45994.59561261574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45994.59561261574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45994.59561261574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45994.59561261574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45994.59561261574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45994.59561261574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45994.59561261574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45994.59561261574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45994.59561261574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45994.59561261574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45994.59561261574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45994.59561261574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45994.59561261574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45994.59561261574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45994.59561261574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45994.59561261574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45994.59561261574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45994.59561261574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45994.59561261574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45994.59561261574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45994.59561261574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45994.59561261574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45994.59561261574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45994.59561261574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45994.59561261574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45994.59561261574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45994.59561261574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45994.59561261574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45994.59561261574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45994.59561261574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45994.59561261574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45994.59561261574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45994.59561261574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45994.59561261574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45994.59561261574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45994.59561261574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45994.59561261574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45994.59561261574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45994.59561261574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45994.59561261574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45994.59561261574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45994.59561261574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45994.59561261574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45994.59561261574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45994.59561261574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45994.59561261574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45994.59561261574</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291.11489502314362</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36587</v>
      </c>
      <c r="E3" s="91" t="s">
        <v>39106</v>
      </c>
      <c r="F3" s="92">
        <v>45994.51394675926</v>
      </c>
      <c r="G3" s="93">
        <f t="shared" ref="G3:G44" ca="1" si="0">IFERROR(NOW()-F3,"")</f>
        <v>8.1665856479958165E-2</v>
      </c>
      <c r="H3" s="92">
        <v>45994.503738425927</v>
      </c>
      <c r="I3" s="110" t="str">
        <f>IFERROR(VLOOKUP(D3,DB!A:F,6,0),"")</f>
        <v>Generator-SG</v>
      </c>
      <c r="J3" s="110" t="str">
        <f>IFERROR(VLOOKUP(D3,DB!A:G,7,0),"")</f>
        <v>Vandalized</v>
      </c>
      <c r="K3" s="94" t="s">
        <v>39199</v>
      </c>
      <c r="L3" s="88" t="str">
        <f>IFERROR(VLOOKUP(D3,DB!A:I,9,0),"")</f>
        <v>Latis</v>
      </c>
    </row>
    <row r="4" spans="1:16" ht="15" customHeight="1">
      <c r="A4" s="110" t="s">
        <v>39200</v>
      </c>
      <c r="B4" s="110" t="str">
        <f>IFERROR(VLOOKUP(D4,DB!A:K,11,0),"")</f>
        <v>R4</v>
      </c>
      <c r="C4" s="90">
        <v>1</v>
      </c>
      <c r="D4" s="88" t="s">
        <v>29265</v>
      </c>
      <c r="E4" s="91" t="s">
        <v>39106</v>
      </c>
      <c r="F4" s="92"/>
      <c r="G4" s="93">
        <f t="shared" ca="1" si="0"/>
        <v>45994.59561261574</v>
      </c>
      <c r="H4" s="92">
        <v>45994.504155092596</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34791</v>
      </c>
      <c r="E5" s="91" t="s">
        <v>39106</v>
      </c>
      <c r="F5" s="92"/>
      <c r="G5" s="93">
        <f t="shared" ca="1" si="0"/>
        <v>45994.59561261574</v>
      </c>
      <c r="H5" s="92">
        <v>45994.50582175926</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45994.59561261574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45994.59561261574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45994.59561261574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45994.59561261574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45994.59561261574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45994.59561261574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45994.59561261574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45994.59561261574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45994.59561261574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45994.59561261574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45994.59561261574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45994.59561261574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45994.59561261574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45994.59561261574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45994.59561261574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45994.59561261574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45994.59561261574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45994.59561261574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45994.59561261574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45994.59561261574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45994.59561261574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45994.59561261574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45994.59561261574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45994.59561261574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45994.59561261574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45994.59561261574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45994.59561261574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45994.59561261574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45994.59561261574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45994.59561261574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45994.59561261574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45994.59561261574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45994.59561261574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45994.59561261574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45994.59561261574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45994.59561261574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45994.59561261574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45994.59561261574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45994.59561261574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45994.59561261574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45994.59561261574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45994.59561261574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45994.59561261574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45994.59561261574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45994.59561261574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45994.59561261574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45994.59561261574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45994.59561261574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45994.59561261574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45994.59561261574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45994.59561261574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45994.59561261574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45994.59561261574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45994.59561261574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45994.59561261574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45994.59561261574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45994.59561261574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45994.59561261574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45994.59561261574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45994.59561261574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45994.59561261574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45994.59561261574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45994.59561261574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45994.59561261574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45994.59561261574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45994.59561261574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45994.59561261574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45994.59561261574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45994.59561261574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45994.59561261574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45994.59561261574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45994.59561261574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45994.59561261574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45994.59561261574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45994.59561261574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45994.59561261574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45994.59561261574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45994.59561261574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45994.59561261574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45994.59561261574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45994.59561261574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45994.59561261574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45994.59561261574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45994.59561261574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45994.59561261574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45994.59561261574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45994.59561261574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45994.59561261574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45994.59561261574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45994.59561261574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45994.59561261574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45994.59561261574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45994.59561261574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45994.59561261574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45994.59561261574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45994.59561261574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45994.59561261574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45994.59561261574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45994.59561261574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45994.59561261574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45994.59561261574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45994.59561261574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45994.59561261574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45994.59561261574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45994.59561261574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45994.59561261574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45994.59561261574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45994.59561261574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45994.59561261574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45994.59561261574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45994.59561261574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45994.59561261574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45994.59561261574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45994.59561261574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45994.59561261574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45994.59561261574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45994.59561261574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45994.59561261574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45994.59561261574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45994.59561261574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45994.59561261574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45994.59561261574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45994.59561261574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45994.59561261574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45994.59561261574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45994.59561261574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45994.59561261574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45994.59561261574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45994.59561261574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45994.59561261574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45994.59561261574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45994.59561261574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45994.59561261574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45994.59561261574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45994.59561261574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45994.59561261574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45994.59561261574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45994.59561261574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45994.59561261574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45994.59561261574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45994.59561261574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45994.59561261574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45994.59561261574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45994.59561261574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45994.59561261574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45994.59561261574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45994.59561261574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45994.59561261574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45994.59561261574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45994.59561261574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45994.59561261574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45994.59561261574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45994.59561261574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45994.59561261574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45994.59561261574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45994.59561261574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45994.59561261574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45994.59561261574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45994.59561261574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45994.59561261574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45994.59561261574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45994.59561261574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45994.59561261574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45994.59561261574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45994.59561261574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45994.59561261574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45994.59561261574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18" ca="1" si="3">IFERROR(NOW()-F173,"")</f>
        <v>45994.59561261574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45994.59561261574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45994.59561261574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45994.59561261574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45994.59561261574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45994.59561261574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45994.59561261574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45994.59561261574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45994.59561261574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45994.59561261574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45994.59561261574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45994.59561261574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45994.59561261574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45994.59561261574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45994.59561261574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45994.59561261574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45994.59561261574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45994.59561261574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45994.59561261574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45994.59561261574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45994.59561261574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45994.59561261574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45994.59561261574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45994.59561261574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45994.59561261574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45994.59561261574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45994.59561261574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45994.59561261574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45994.59561261574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45994.59561261574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45994.59561261574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45994.59561261574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45994.59561261574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45994.59561261574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45994.59561261574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45994.59561261574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45994.59561261574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45994.59561261574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45994.59561261574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45994.59561261574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45994.59561261574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45994.59561261574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45994.59561261574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45994.59561261574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45994.59561261574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45994.59561261574</v>
      </c>
      <c r="H218" s="92"/>
      <c r="I218" s="110" t="str">
        <f>IFERROR(VLOOKUP(D218,DB!A:F,6,0),"")</f>
        <v/>
      </c>
      <c r="J218" s="110" t="str">
        <f>IFERROR(VLOOKUP(D218,DB!A:G,7,0),"")</f>
        <v/>
      </c>
      <c r="K218" s="94"/>
      <c r="L218" s="88" t="str">
        <f>IFERROR(VLOOKUP(D218,DB!A:I,9,0),"")</f>
        <v/>
      </c>
    </row>
  </sheetData>
  <dataValidations count="2">
    <dataValidation allowBlank="1" showInputMessage="1" showErrorMessage="1" sqref="E1" xr:uid="{A4F81451-56CC-4543-9497-104C4E44EE4B}"/>
    <dataValidation type="list" allowBlank="1" showInputMessage="1" showErrorMessage="1" sqref="E2:E2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K8" sqref="K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102.7635524305515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68.406735300923174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45.934501504627406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13.222314004626242</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5</v>
      </c>
      <c r="D6" s="37" t="s">
        <v>38344</v>
      </c>
      <c r="E6" s="37" t="s">
        <v>39185</v>
      </c>
      <c r="F6" s="38">
        <v>45994.527881944443</v>
      </c>
      <c r="G6" s="135">
        <f ca="1">IFERROR(NOW()-F6,"")</f>
        <v>6.7730671296885703E-2</v>
      </c>
      <c r="H6" s="38">
        <v>45994.519641203704</v>
      </c>
      <c r="I6" s="37" t="str">
        <f>IFERROR(VLOOKUP(D6,DB!A:F,6,0),"")</f>
        <v>SCECO</v>
      </c>
      <c r="J6" s="37" t="str">
        <f>IFERROR(VLOOKUP(D6,DB!A:G,7,0),"")</f>
        <v>Haj Removal</v>
      </c>
      <c r="K6" s="37" t="s">
        <v>39211</v>
      </c>
      <c r="L6" s="37" t="str">
        <f>IFERROR(VLOOKUP(D6,DB!A:I,9,0),"")</f>
        <v>Latis</v>
      </c>
    </row>
    <row r="7" spans="1:13">
      <c r="A7" s="37" t="s">
        <v>39212</v>
      </c>
      <c r="B7" s="37" t="str">
        <f>IFERROR(VLOOKUP(D7,DB!A:K,11,0),"")</f>
        <v>R5</v>
      </c>
      <c r="C7" s="37">
        <v>1</v>
      </c>
      <c r="D7" s="37" t="s">
        <v>32996</v>
      </c>
      <c r="E7" s="37" t="s">
        <v>39185</v>
      </c>
      <c r="F7" s="38">
        <v>45994.575567129628</v>
      </c>
      <c r="G7" s="135">
        <f ca="1">IFERROR(NOW()-F7,"")</f>
        <v>2.0045486111484934E-2</v>
      </c>
      <c r="H7" s="38">
        <v>45994.569699074076</v>
      </c>
      <c r="I7" s="37" t="str">
        <f>IFERROR(VLOOKUP(D7,DB!A:F,6,0),"")</f>
        <v>SCECO</v>
      </c>
      <c r="J7" s="37" t="str">
        <f>IFERROR(VLOOKUP(D7,DB!A:G,7,0),"")</f>
        <v>Good</v>
      </c>
      <c r="K7" s="37" t="s">
        <v>39213</v>
      </c>
      <c r="L7" s="37" t="str">
        <f>IFERROR(VLOOKUP(D7,DB!A:I,9,0),"")</f>
        <v>Latis</v>
      </c>
    </row>
    <row r="8" spans="1:13" ht="30.75">
      <c r="A8" s="37" t="s">
        <v>39214</v>
      </c>
      <c r="B8" s="37" t="str">
        <f>IFERROR(VLOOKUP(D8,DB!A:K,11,0),"")</f>
        <v>R5</v>
      </c>
      <c r="C8" s="37">
        <v>3</v>
      </c>
      <c r="D8" s="37" t="s">
        <v>33467</v>
      </c>
      <c r="E8" s="37" t="s">
        <v>39106</v>
      </c>
      <c r="F8" s="38">
        <v>45994.593101851853</v>
      </c>
      <c r="G8" s="135">
        <f ca="1">IFERROR(NOW()-F8,"")</f>
        <v>2.5107638866757043E-3</v>
      </c>
      <c r="H8" s="38">
        <v>45994.578634259262</v>
      </c>
      <c r="I8" s="37" t="str">
        <f>IFERROR(VLOOKUP(D8,DB!A:F,6,0),"")</f>
        <v>Generator-SG</v>
      </c>
      <c r="J8" s="37" t="str">
        <f>IFERROR(VLOOKUP(D8,DB!A:G,7,0),"")</f>
        <v>Vandalized</v>
      </c>
      <c r="K8" s="37" t="s">
        <v>39215</v>
      </c>
      <c r="L8" s="37" t="str">
        <f>IFERROR(VLOOKUP(D8,DB!A:I,9,0),"")</f>
        <v>Latis</v>
      </c>
    </row>
    <row r="9" spans="1:13">
      <c r="A9" s="37"/>
      <c r="B9" s="37" t="str">
        <f>IFERROR(VLOOKUP(D9,DB!A:K,11,0),"")</f>
        <v/>
      </c>
      <c r="C9" s="37"/>
      <c r="D9" s="37"/>
      <c r="E9" s="37"/>
      <c r="F9" s="38"/>
      <c r="G9" s="135">
        <f ca="1">IFERROR(NOW()-F9,"")</f>
        <v>45994.59561261574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45994.59561261574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45994.59561261574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45994.59561261574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45994.59561261574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45994.59561261574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45994.59561261574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45994.59561261574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45994.59561261574</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45994.59561261574</v>
      </c>
      <c r="H18" s="151"/>
      <c r="I18" s="150" t="str">
        <f>IFERROR(VLOOKUP(D18,DB!A:F,6,0),"")</f>
        <v/>
      </c>
      <c r="J18" s="150" t="str">
        <f>IFERROR(VLOOKUP(D18,DB!A:G,7,0),"")</f>
        <v/>
      </c>
      <c r="K18" s="150"/>
      <c r="L18" s="150" t="str">
        <f>IFERROR(VLOOKUP(D18,DB!A:I,9,0),"")</f>
        <v/>
      </c>
    </row>
    <row r="19" spans="1:12">
      <c r="A19" s="37"/>
      <c r="B19" s="153" t="str">
        <f>IFERROR(VLOOKUP(D19,DB!A:K,11,0),"")</f>
        <v/>
      </c>
      <c r="C19" s="37"/>
      <c r="D19" s="37"/>
      <c r="E19" s="37"/>
      <c r="F19" s="38"/>
      <c r="G19" s="135">
        <f t="shared" ref="G19:G50" ca="1" si="2">IFERROR(NOW()-F19,"")</f>
        <v>45994.59561261574</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t="shared" ca="1" si="2"/>
        <v>45994.59561261574</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45994.59561261574</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45994.59561261574</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45994.59561261574</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45994.59561261574</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45994.59561261574</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45994.59561261574</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45994.59561261574</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45994.59561261574</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45994.59561261574</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45994.59561261574</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45994.59561261574</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45994.59561261574</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45994.59561261574</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45994.59561261574</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45994.59561261574</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45994.59561261574</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45994.59561261574</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45994.59561261574</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45994.59561261574</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45994.59561261574</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45994.59561261574</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45994.59561261574</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45994.59561261574</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45994.59561261574</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45994.59561261574</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45994.59561261574</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45994.59561261574</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45994.59561261574</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45994.59561261574</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45994.59561261574</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ref="G51:G82" ca="1" si="3">IFERROR(NOW()-F51,"")</f>
        <v>45994.59561261574</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45994.59561261574</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45994.59561261574</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45994.59561261574</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45994.59561261574</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45994.59561261574</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45994.59561261574</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45994.59561261574</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45994.59561261574</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45994.59561261574</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45994.59561261574</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45994.59561261574</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45994.59561261574</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45994.59561261574</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45994.59561261574</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45994.59561261574</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45994.59561261574</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45994.59561261574</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45994.59561261574</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45994.59561261574</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45994.59561261574</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45994.59561261574</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45994.59561261574</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45994.59561261574</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45994.59561261574</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45994.59561261574</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45994.59561261574</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45994.59561261574</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45994.59561261574</v>
      </c>
      <c r="H79" s="38"/>
      <c r="I79" s="153" t="str">
        <f>IFERROR(VLOOKUP(D79,DB!A:F,6,0),"")</f>
        <v/>
      </c>
      <c r="J79" s="153" t="str">
        <f>IFERROR(VLOOKUP(D79,DB!A:G,7,0),"")</f>
        <v/>
      </c>
      <c r="K79" s="37"/>
      <c r="L79" s="153" t="str">
        <f>IFERROR(VLOOKUP(D79,DB!A:I,9,0),"")</f>
        <v/>
      </c>
    </row>
    <row r="80" spans="1:12">
      <c r="A80" s="150"/>
      <c r="B80" s="154" t="str">
        <f>IFERROR(VLOOKUP(D80,DB!A:K,11,0),"")</f>
        <v/>
      </c>
      <c r="C80" s="150"/>
      <c r="D80" s="150"/>
      <c r="E80" s="150"/>
      <c r="F80" s="151"/>
      <c r="G80" s="152">
        <f t="shared" ca="1" si="3"/>
        <v>45994.59561261574</v>
      </c>
      <c r="H80" s="151"/>
      <c r="I80" s="154" t="str">
        <f>IFERROR(VLOOKUP(D80,DB!A:F,6,0),"")</f>
        <v/>
      </c>
      <c r="J80" s="154" t="str">
        <f>IFERROR(VLOOKUP(D80,DB!A:G,7,0),"")</f>
        <v/>
      </c>
      <c r="K80" s="150"/>
      <c r="L80" s="154"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2</v>
      </c>
      <c r="D2" s="119" t="s">
        <v>34878</v>
      </c>
      <c r="E2" s="142" t="s">
        <v>39106</v>
      </c>
      <c r="F2" s="121">
        <v>45994.517233796294</v>
      </c>
      <c r="G2" s="72">
        <f ca="1">IFERROR(NOW()-F2,"-")</f>
        <v>7.8378819445788395E-2</v>
      </c>
      <c r="H2" s="121">
        <v>45994.517233796294</v>
      </c>
      <c r="I2" s="119" t="str">
        <f>IFERROR(VLOOKUP(D2,DB!A:F,6,0),"")</f>
        <v>SCECO</v>
      </c>
      <c r="J2" s="119" t="str">
        <f>IFERROR(VLOOKUP(D2,DB!A:G,7,0),"")</f>
        <v>Vandalized</v>
      </c>
      <c r="K2" s="122" t="s">
        <v>39217</v>
      </c>
      <c r="L2" s="137" t="str">
        <f>IFERROR(VLOOKUP(D2,DB!A:I,9,0),"")</f>
        <v>Latis</v>
      </c>
    </row>
    <row r="3" spans="1:16382" ht="31.5" customHeight="1">
      <c r="A3" s="118" t="s">
        <v>39218</v>
      </c>
      <c r="B3" s="119" t="str">
        <f>IFERROR(VLOOKUP(D3,DB!A:K,11,0),"")</f>
        <v>R6</v>
      </c>
      <c r="C3" s="120">
        <v>1</v>
      </c>
      <c r="D3" s="119" t="s">
        <v>29465</v>
      </c>
      <c r="E3" s="142" t="s">
        <v>39106</v>
      </c>
      <c r="F3" s="121">
        <v>45994.52140046296</v>
      </c>
      <c r="G3" s="72">
        <f ca="1">IFERROR(NOW()-F3,"-")</f>
        <v>7.4212152780091856E-2</v>
      </c>
      <c r="H3" s="121">
        <v>45994.52140046296</v>
      </c>
      <c r="I3" s="119" t="str">
        <f>IFERROR(VLOOKUP(D3,DB!A:F,6,0),"")</f>
        <v>Generator-SG</v>
      </c>
      <c r="J3" s="119" t="str">
        <f>IFERROR(VLOOKUP(D3,DB!A:G,7,0),"")</f>
        <v>Dead</v>
      </c>
      <c r="K3" s="122" t="s">
        <v>39219</v>
      </c>
      <c r="L3" s="137" t="str">
        <f>IFERROR(VLOOKUP(D3,DB!A:I,9,0),"")</f>
        <v>Latis</v>
      </c>
    </row>
    <row r="4" spans="1:16382" ht="31.5" customHeight="1">
      <c r="A4" s="118"/>
      <c r="B4" s="119" t="str">
        <f>IFERROR(VLOOKUP(D4,DB!A:K,11,0),"")</f>
        <v/>
      </c>
      <c r="C4" s="120"/>
      <c r="D4" s="119"/>
      <c r="E4" s="142"/>
      <c r="F4" s="121"/>
      <c r="G4" s="72">
        <f ca="1">IFERROR(NOW()-F4,"-")</f>
        <v>45994.59561261574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45994.59561261574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45994.59561261574</v>
      </c>
      <c r="H6" s="121"/>
      <c r="I6" s="119" t="str">
        <f>IFERROR(VLOOKUP(D6,DB!A:F,6,0),"")</f>
        <v/>
      </c>
      <c r="J6" s="119" t="str">
        <f>IFERROR(VLOOKUP(D6,DB!A:G,7,0),"")</f>
        <v/>
      </c>
      <c r="K6" s="122" t="s">
        <v>39220</v>
      </c>
      <c r="L6" s="137" t="str">
        <f>IFERROR(VLOOKUP(D6,DB!A:I,9,0),"")</f>
        <v/>
      </c>
    </row>
    <row r="7" spans="1:16382" ht="31.5" customHeight="1">
      <c r="A7" s="118"/>
      <c r="B7" s="119" t="str">
        <f>IFERROR(VLOOKUP(D7,DB!A:K,11,0),"")</f>
        <v/>
      </c>
      <c r="C7" s="120"/>
      <c r="D7" s="119"/>
      <c r="E7" s="142"/>
      <c r="F7" s="121"/>
      <c r="G7" s="72">
        <f ca="1">IFERROR(NOW()-F7,"-")</f>
        <v>45994.59561261574</v>
      </c>
      <c r="H7" s="121"/>
      <c r="I7" s="119" t="str">
        <f>IFERROR(VLOOKUP(D7,DB!A:F,6,0),"")</f>
        <v/>
      </c>
      <c r="J7" s="119" t="str">
        <f>IFERROR(VLOOKUP(D7,DB!A:G,7,0),"")</f>
        <v/>
      </c>
      <c r="K7" s="122" t="s">
        <v>39220</v>
      </c>
      <c r="L7" s="137" t="str">
        <f>IFERROR(VLOOKUP(D7,DB!A:I,9,0),"")</f>
        <v/>
      </c>
    </row>
    <row r="8" spans="1:16382" ht="31.5" customHeight="1">
      <c r="A8" s="118"/>
      <c r="B8" s="119" t="str">
        <f>IFERROR(VLOOKUP(D8,DB!A:K,11,0),"")</f>
        <v/>
      </c>
      <c r="C8" s="120"/>
      <c r="D8" s="119"/>
      <c r="E8" s="142"/>
      <c r="F8" s="121"/>
      <c r="G8" s="72">
        <f ca="1">IFERROR(NOW()-F8,"-")</f>
        <v>45994.59561261574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45994.59561261574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45994.59561261574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45994.59561261574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45994.59561261574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45994.59561261574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45994.59561261574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45994.59561261574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45994.59561261574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45994.59561261574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45994.59561261574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45994.59561261574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45994.59561261574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45994.59561261574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45994.59561261574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45994.59561261574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45994.59561261574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45994.59561261574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45994.59561261574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45994.59561261574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45994.59561261574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45994.59561261574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45994.59561261574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45994.59561261574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45994.59561261574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45994.59561261574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45994.59561261574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45994.59561261574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45994.59561261574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45994.59561261574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45994.59561261574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45994.59561261574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45994.59561261574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45994.59561261574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45994.59561261574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45994.59561261574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45994.59561261574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45994.59561261574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45994.59561261574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45994.59561261574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45994.59561261574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45994.59561261574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45994.59561261574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45994.59561261574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45994.59561261574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45994.59561261574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45994.59561261574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45994.59561261574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45994.59561261574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45994.59561261574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45994.59561261574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45994.59561261574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45994.59561261574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45994.59561261574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45994.59561261574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45994.59561261574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45994.59561261574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45994.59561261574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45994.59561261574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45994.59561261574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45994.59561261574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45994.59561261574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45994.59561261574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45994.59561261574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45994.59561261574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45994.59561261574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45994.59561261574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45994.59561261574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45994.59561261574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45994.59561261574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45994.59561261574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45994.59561261574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45994.59561261574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45994.59561261574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45994.59561261574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45994.59561261574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45994.59561261574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45994.59561261574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45994.59561261574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45994.59561261574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45994.59561261574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45994.59561261574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45994.59561261574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45994.59561261574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45994.59561261574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45994.59561261574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45994.59561261574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45994.59561261574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45994.59561261574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45994.59561261574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45994.59561261574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45994.59561261574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45994.59561261574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45994.59561261574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45994.59561261574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45994.59561261574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45994.59561261574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45994.59561261574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45994.59561261574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45994.59561261574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45994.59561261574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45994.59561261574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45994.59561261574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45994.59561261574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45994.59561261574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45994.59561261574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45994.59561261574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45994.59561261574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45994.59561261574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45994.59561261574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45994.59561261574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45994.59561261574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45994.59561261574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45994.59561261574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45994.59561261574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45994.59561261574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45994.59561261574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45994.59561261574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45994.59561261574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45994.59561261574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45994.59561261574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45994.59561261574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45994.59561261574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45994.59561261574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45994.59561261574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45994.59561261574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45994.59561261574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45994.59561261574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45994.59561261574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45994.59561261574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45994.59561261574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45994.59561261574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45994.59561261574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45994.59561261574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45994.59561261574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45994.59561261574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45994.59561261574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45994.59561261574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45994.59561261574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45994.59561261574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45994.59561261574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45994.59561261574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45994.59561261574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45994.59561261574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45994.59561261574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45994.59561261574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45994.59561261574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45994.59561261574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45994.59561261574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45994.59561261574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45994.59561261574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45994.59561261574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45994.59561261574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45994.59561261574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45994.59561261574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45994.59561261574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45994.59561261574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45994.59561261574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45994.59561261574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45994.59561261574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45994.59561261574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45994.59561261574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45994.59561261574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45994.59561261574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45994.59561261574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45994.59561261574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45994.59561261574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45994.59561261574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45994.59561261574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45994.59561261574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45994.59561261574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45994.59561261574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45994.59561261574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45994.59561261574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45994.59561261574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45994.59561261574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45994.59561261574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45994.59561261574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45994.59561261574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45994.59561261574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45994.59561261574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45994.59561261574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45994.59561261574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45994.59561261574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45994.59561261574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45994.59561261574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45994.59561261574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45994.59561261574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45994.59561261574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45994.59561261574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45994.59561261574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45994.59561261574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45994.59561261574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45994.59561261574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45994.59561261574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45994.59561261574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45994.59561261574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45994.59561261574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45994.59561261574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45994.59561261574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45994.59561261574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45994.59561261574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45994.59561261574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45994.59561261574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45994.59561261574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45994.59561261574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45994.59561261574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45994.59561261574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45994.59561261574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45994.59561261574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45994.59561261574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45994.59561261574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45994.59561261574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45994.59561261574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45994.59561261574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45994.59561261574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45994.59561261574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45994.59561261574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45994.59561261574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45994.59561261574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45994.59561261574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45994.59561261574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45994.59561261574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45994.59561261574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45994.59561261574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45994.59561261574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45994.59561261574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45994.59561261574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45994.59561261574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45994.59561261574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45994.59561261574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45994.59561261574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45994.59561261574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45994.59561261574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45994.59561261574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45994.59561261574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45994.59561261574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45994.59561261574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45994.59561261574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45994.59561261574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45994.59561261574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45994.59561261574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45994.59561261574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45994.59561261574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45994.59561261574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45994.59561261574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45994.59561261574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45994.59561261574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45994.59561261574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45994.59561261574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45994.59561261574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45994.59561261574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45994.59561261574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45994.59561261574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45994.59561261574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45994.59561261574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45994.59561261574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45994.59561261574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45994.59561261574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45994.59561261574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45994.59561261574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45994.59561261574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45994.59561261574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45994.59561261574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45994.59561261574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45994.59561261574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45994.59561261574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45994.59561261574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45994.59561261574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45994.59561261574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45994.59561261574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45994.59561261574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45994.59561261574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45994.59561261574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45994.59561261574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45994.59561261574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45994.59561261574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45994.59561261574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45994.59561261574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45994.59561261574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45994.59561261574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45994.59561261574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45994.59561261574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45994.59561261574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45994.59561261574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45994.59561261574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45994.59561261574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45994.59561261574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45994.59561261574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45994.59561261574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45994.59561261574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45994.59561261574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45994.59561261574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45994.59561261574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45994.59561261574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45994.59561261574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45994.59561261574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45994.59561261574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45994.59561261574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45994.59561261574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45994.59561261574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45994.59561261574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45994.59561261574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45994.59561261574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45994.59561261574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45994.59561261574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45994.59561261574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45994.59561261574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45994.59561261574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45994.59561261574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45994.59561261574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45994.59561261574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45994.59561261574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45994.59561261574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45994.59561261574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45994.59561261574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45994.59561261574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45994.59561261574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45994.59561261574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45994.59561261574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45994.59561261574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45994.59561261574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45994.59561261574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45994.59561261574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45994.59561261574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45994.59561261574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45994.59561261574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45994.59561261574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45994.59561261574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45994.59561261574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45994.59561261574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45994.59561261574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45994.59561261574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45994.59561261574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45994.59561261574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45994.59561261574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45994.59561261574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45994.59561261574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45994.59561261574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45994.59561261574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45994.59561261574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45994.59561261574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45994.59561261574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45994.59561261574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45994.59561261574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45994.59561261574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45994.59561261574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45994.59561261574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45994.59561261574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45994.59561261574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45994.59561261574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45994.59561261574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45994.59561261574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45994.59561261574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45994.59561261574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45994.59561261574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45994.59561261574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45994.59561261574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45994.59561261574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45994.59561261574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45994.59561261574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45994.59561261574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45994.59561261574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45994.59561261574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45994.59561261574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45994.59561261574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45994.59561261574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45994.59561261574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45994.59561261574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45994.59561261574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45994.59561261574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45994.59561261574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45994.59561261574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45994.59561261574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45994.59561261574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45994.59561261574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45994.59561261574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45994.59561261574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45994.59561261574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45994.59561261574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45994.59561261574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45994.59561261574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45994.59561261574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45994.59561261574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45994.59561261574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45994.59561261574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45994.59561261574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45994.59561261574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45994.59561261574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45994.59561261574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45994.59561261574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45994.59561261574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45994.59561261574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45994.59561261574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45994.59561261574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45994.59561261574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45994.59561261574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45994.59561261574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45994.59561261574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45994.59561261574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45994.59561261574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45994.59561261574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45994.59561261574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45994.59561261574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45994.59561261574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45994.59561261574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45994.59561261574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45994.59561261574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45994.59561261574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45994.59561261574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45994.59561261574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45994.59561261574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45994.59561261574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45994.59561261574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45994.59561261574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45994.59561261574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45994.59561261574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45994.59561261574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45994.59561261574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45994.59561261574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45994.59561261574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45994.59561261574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45994.59561261574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45994.59561261574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45994.59561261574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45994.59561261574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45994.59561261574</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45994.59561261574</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2025-12-03T11:18:03Z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